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tarina\Desktop\V. OSNOVNA\FINANCIJSKI PLANOVI\2024\REBALANS I\"/>
    </mc:Choice>
  </mc:AlternateContent>
  <xr:revisionPtr revIDLastSave="0" documentId="13_ncr:1_{CB063982-E346-4203-B191-0BC47076EA3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" l="1"/>
  <c r="G63" i="3"/>
  <c r="G59" i="3"/>
  <c r="F59" i="3" s="1"/>
  <c r="F60" i="3"/>
  <c r="E55" i="3"/>
  <c r="G42" i="3"/>
  <c r="E42" i="3"/>
  <c r="F51" i="3"/>
  <c r="H51" i="3"/>
  <c r="H39" i="3"/>
  <c r="F36" i="3"/>
  <c r="F37" i="3"/>
  <c r="F38" i="3"/>
  <c r="F39" i="3"/>
  <c r="F40" i="3"/>
  <c r="F41" i="3"/>
  <c r="F43" i="3"/>
  <c r="F45" i="3"/>
  <c r="F46" i="3"/>
  <c r="F47" i="3"/>
  <c r="F48" i="3"/>
  <c r="F49" i="3"/>
  <c r="F50" i="3"/>
  <c r="F53" i="3"/>
  <c r="F54" i="3"/>
  <c r="F56" i="3"/>
  <c r="F57" i="3"/>
  <c r="F58" i="3"/>
  <c r="F61" i="3"/>
  <c r="F64" i="3"/>
  <c r="F65" i="3"/>
  <c r="F66" i="3"/>
  <c r="F67" i="3"/>
  <c r="F68" i="3"/>
  <c r="F69" i="3"/>
  <c r="F71" i="3"/>
  <c r="F72" i="3"/>
  <c r="H36" i="3"/>
  <c r="H37" i="3"/>
  <c r="H38" i="3"/>
  <c r="H40" i="3"/>
  <c r="H41" i="3"/>
  <c r="H43" i="3"/>
  <c r="H44" i="3"/>
  <c r="H45" i="3"/>
  <c r="H46" i="3"/>
  <c r="H47" i="3"/>
  <c r="H48" i="3"/>
  <c r="H49" i="3"/>
  <c r="H50" i="3"/>
  <c r="H53" i="3"/>
  <c r="H54" i="3"/>
  <c r="H56" i="3"/>
  <c r="H57" i="3"/>
  <c r="H58" i="3"/>
  <c r="H61" i="3"/>
  <c r="H64" i="3"/>
  <c r="H65" i="3"/>
  <c r="H66" i="3"/>
  <c r="H67" i="3"/>
  <c r="H68" i="3"/>
  <c r="H69" i="3"/>
  <c r="H72" i="3"/>
  <c r="G9" i="1"/>
  <c r="G10" i="1"/>
  <c r="G11" i="1"/>
  <c r="G12" i="1"/>
  <c r="G13" i="1"/>
  <c r="G14" i="1"/>
  <c r="G8" i="1"/>
  <c r="I9" i="1"/>
  <c r="I11" i="1"/>
  <c r="I12" i="1"/>
  <c r="I13" i="1"/>
  <c r="I14" i="1"/>
  <c r="I8" i="1"/>
  <c r="G21" i="3"/>
  <c r="H12" i="3"/>
  <c r="H13" i="3"/>
  <c r="H16" i="3"/>
  <c r="H17" i="3"/>
  <c r="H19" i="3"/>
  <c r="H20" i="3"/>
  <c r="H22" i="3"/>
  <c r="H23" i="3"/>
  <c r="H24" i="3"/>
  <c r="H25" i="3"/>
  <c r="H27" i="3"/>
  <c r="H29" i="3"/>
  <c r="G11" i="3"/>
  <c r="E11" i="3"/>
  <c r="F13" i="3"/>
  <c r="F16" i="3"/>
  <c r="F17" i="3"/>
  <c r="F19" i="3"/>
  <c r="F20" i="3"/>
  <c r="F22" i="3"/>
  <c r="F23" i="3"/>
  <c r="F24" i="3"/>
  <c r="F25" i="3"/>
  <c r="F27" i="3"/>
  <c r="F29" i="3"/>
  <c r="F12" i="3"/>
  <c r="C15" i="5"/>
  <c r="E15" i="5"/>
  <c r="E12" i="5"/>
  <c r="C12" i="5"/>
  <c r="H59" i="3" l="1"/>
  <c r="F11" i="3"/>
  <c r="H11" i="3"/>
  <c r="F132" i="7"/>
  <c r="G132" i="7"/>
  <c r="E132" i="7"/>
  <c r="G123" i="7"/>
  <c r="E123" i="7"/>
  <c r="E112" i="7"/>
  <c r="H112" i="7" s="1"/>
  <c r="F108" i="7"/>
  <c r="E94" i="7"/>
  <c r="H97" i="7"/>
  <c r="G75" i="7"/>
  <c r="E75" i="7"/>
  <c r="H60" i="7"/>
  <c r="F77" i="7"/>
  <c r="G64" i="7"/>
  <c r="E64" i="7"/>
  <c r="F68" i="7"/>
  <c r="E49" i="7"/>
  <c r="G49" i="7"/>
  <c r="F58" i="7"/>
  <c r="H58" i="7"/>
  <c r="F53" i="7"/>
  <c r="G39" i="7"/>
  <c r="E39" i="7"/>
  <c r="G31" i="7"/>
  <c r="E31" i="7"/>
  <c r="G22" i="7"/>
  <c r="E22" i="7"/>
  <c r="F10" i="7"/>
  <c r="F12" i="7"/>
  <c r="F13" i="7"/>
  <c r="F17" i="7"/>
  <c r="F18" i="7"/>
  <c r="F19" i="7"/>
  <c r="F23" i="7"/>
  <c r="F24" i="7"/>
  <c r="F25" i="7"/>
  <c r="F27" i="7"/>
  <c r="F28" i="7"/>
  <c r="F32" i="7"/>
  <c r="F33" i="7"/>
  <c r="F34" i="7"/>
  <c r="F36" i="7"/>
  <c r="F37" i="7"/>
  <c r="F41" i="7"/>
  <c r="F43" i="7"/>
  <c r="F45" i="7"/>
  <c r="F46" i="7"/>
  <c r="F47" i="7"/>
  <c r="F50" i="7"/>
  <c r="F51" i="7"/>
  <c r="F52" i="7"/>
  <c r="F54" i="7"/>
  <c r="F55" i="7"/>
  <c r="F56" i="7"/>
  <c r="F57" i="7"/>
  <c r="F59" i="7"/>
  <c r="F60" i="7"/>
  <c r="F66" i="7"/>
  <c r="F67" i="7"/>
  <c r="F70" i="7"/>
  <c r="F71" i="7"/>
  <c r="F73" i="7"/>
  <c r="F79" i="7"/>
  <c r="F80" i="7"/>
  <c r="F82" i="7"/>
  <c r="F84" i="7"/>
  <c r="F86" i="7"/>
  <c r="F88" i="7"/>
  <c r="F90" i="7"/>
  <c r="F92" i="7"/>
  <c r="F94" i="7"/>
  <c r="F96" i="7"/>
  <c r="F98" i="7"/>
  <c r="F100" i="7"/>
  <c r="F102" i="7"/>
  <c r="F103" i="7"/>
  <c r="F105" i="7"/>
  <c r="F106" i="7"/>
  <c r="F110" i="7"/>
  <c r="F114" i="7"/>
  <c r="F117" i="7"/>
  <c r="F119" i="7"/>
  <c r="F121" i="7"/>
  <c r="F123" i="7"/>
  <c r="F125" i="7"/>
  <c r="F126" i="7"/>
  <c r="F128" i="7"/>
  <c r="F130" i="7"/>
  <c r="F9" i="7"/>
  <c r="G16" i="7"/>
  <c r="E16" i="7"/>
  <c r="G7" i="7"/>
  <c r="H9" i="7"/>
  <c r="H10" i="7"/>
  <c r="H12" i="7"/>
  <c r="H13" i="7"/>
  <c r="H18" i="7"/>
  <c r="H19" i="7"/>
  <c r="H24" i="7"/>
  <c r="H25" i="7"/>
  <c r="H28" i="7"/>
  <c r="H33" i="7"/>
  <c r="H34" i="7"/>
  <c r="H36" i="7"/>
  <c r="H37" i="7"/>
  <c r="H41" i="7"/>
  <c r="H43" i="7"/>
  <c r="H45" i="7"/>
  <c r="H47" i="7"/>
  <c r="H51" i="7"/>
  <c r="H52" i="7"/>
  <c r="H55" i="7"/>
  <c r="H57" i="7"/>
  <c r="H66" i="7"/>
  <c r="H67" i="7"/>
  <c r="H70" i="7"/>
  <c r="H71" i="7"/>
  <c r="H73" i="7"/>
  <c r="H77" i="7"/>
  <c r="H79" i="7"/>
  <c r="H80" i="7"/>
  <c r="H82" i="7"/>
  <c r="H84" i="7"/>
  <c r="H86" i="7"/>
  <c r="H88" i="7"/>
  <c r="H90" i="7"/>
  <c r="H92" i="7"/>
  <c r="H94" i="7"/>
  <c r="H96" i="7"/>
  <c r="H98" i="7"/>
  <c r="H100" i="7"/>
  <c r="H102" i="7"/>
  <c r="H103" i="7"/>
  <c r="H105" i="7"/>
  <c r="H106" i="7"/>
  <c r="H108" i="7"/>
  <c r="H110" i="7"/>
  <c r="H114" i="7"/>
  <c r="H116" i="7"/>
  <c r="H117" i="7"/>
  <c r="H119" i="7"/>
  <c r="H121" i="7"/>
  <c r="H123" i="7"/>
  <c r="H125" i="7"/>
  <c r="H126" i="7"/>
  <c r="H128" i="7"/>
  <c r="H130" i="7"/>
  <c r="E7" i="7"/>
  <c r="F112" i="7" l="1"/>
  <c r="H75" i="7"/>
  <c r="F75" i="7"/>
  <c r="F64" i="7"/>
  <c r="F7" i="7"/>
  <c r="H64" i="7"/>
  <c r="F49" i="7"/>
  <c r="F39" i="7"/>
  <c r="H39" i="7"/>
  <c r="F16" i="7"/>
  <c r="H31" i="7"/>
  <c r="F31" i="7"/>
  <c r="H22" i="7"/>
  <c r="F22" i="7"/>
  <c r="H16" i="7"/>
  <c r="H7" i="7"/>
  <c r="G70" i="3"/>
  <c r="G55" i="3"/>
  <c r="G35" i="3"/>
  <c r="E63" i="3"/>
  <c r="E70" i="3"/>
  <c r="E35" i="3"/>
  <c r="G18" i="3"/>
  <c r="G15" i="3"/>
  <c r="G10" i="3" s="1"/>
  <c r="E21" i="3"/>
  <c r="E18" i="3"/>
  <c r="E15" i="3"/>
  <c r="E10" i="3" s="1"/>
  <c r="H70" i="3" l="1"/>
  <c r="F70" i="3"/>
  <c r="F55" i="3"/>
  <c r="H55" i="3"/>
  <c r="G62" i="3"/>
  <c r="H63" i="3"/>
  <c r="F63" i="3"/>
  <c r="H10" i="3"/>
  <c r="E62" i="3"/>
  <c r="H42" i="3"/>
  <c r="F42" i="3"/>
  <c r="H35" i="3"/>
  <c r="F35" i="3"/>
  <c r="F21" i="3"/>
  <c r="H21" i="3"/>
  <c r="F18" i="3"/>
  <c r="H18" i="3"/>
  <c r="H15" i="3"/>
  <c r="F15" i="3"/>
  <c r="F10" i="3" s="1"/>
  <c r="E34" i="3"/>
  <c r="F62" i="3" l="1"/>
  <c r="H62" i="3"/>
  <c r="H34" i="3"/>
  <c r="F34" i="3"/>
</calcChain>
</file>

<file path=xl/sharedStrings.xml><?xml version="1.0" encoding="utf-8"?>
<sst xmlns="http://schemas.openxmlformats.org/spreadsheetml/2006/main" count="292" uniqueCount="129">
  <si>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</si>
  <si>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</si>
  <si>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</si>
  <si>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</si>
  <si>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</si>
  <si>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</si>
  <si>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</si>
  <si>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</si>
  <si>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</si>
  <si>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</si>
  <si>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</si>
  <si>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</si>
  <si>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</si>
  <si>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</si>
  <si>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</si>
  <si>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</si>
  <si>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</si>
  <si>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</si>
  <si>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</si>
  <si>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</si>
  <si>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</si>
  <si>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</si>
  <si>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</si>
  <si>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</si>
  <si>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</si>
  <si>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</si>
  <si>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</si>
  <si>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</si>
  <si>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</si>
  <si>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</si>
  <si>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</si>
  <si>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</si>
  <si>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</si>
  <si>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</si>
  <si>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</si>
  <si>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</si>
  <si>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</si>
  <si>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</si>
  <si>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</si>
  <si>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</si>
  <si>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</si>
  <si>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</si>
  <si>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</si>
  <si>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</si>
  <si>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</si>
  <si>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</si>
  <si>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</si>
  <si>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</si>
  <si>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</si>
  <si>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</si>
  <si>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Plan za 2024.</t>
  </si>
  <si>
    <t>Projekcija 
za 2026.</t>
  </si>
  <si>
    <t>EUR</t>
  </si>
  <si>
    <t>UKUPAN DONOS VIŠKA / MANJKA IZ PRETHODNE(IH) GODINE*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</si>
  <si>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</si>
  <si>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 2023.</t>
  </si>
  <si>
    <t>Pomoć iz državnog prorač.</t>
  </si>
  <si>
    <t>Pomoć iz županijskog prora.</t>
  </si>
  <si>
    <t>Prihodi od adm.pristojbi i po posebnim propisima</t>
  </si>
  <si>
    <t>Ostali nespomenuti prihodi</t>
  </si>
  <si>
    <t>Prihodi od prodaje proizvoda i robe te pruženih usluga</t>
  </si>
  <si>
    <t>Decentralizacija školstvo</t>
  </si>
  <si>
    <t>Pomoć iz državnog proračuna</t>
  </si>
  <si>
    <t>Sredstva iz EU i nacionalnih fondova za projekte</t>
  </si>
  <si>
    <t>Donacije</t>
  </si>
  <si>
    <t>Naknade građanima i kućanstvima u naravai</t>
  </si>
  <si>
    <t>Financijski rashodi</t>
  </si>
  <si>
    <t>Ostali prihodi</t>
  </si>
  <si>
    <t>Pomoći iz državnog proračuna</t>
  </si>
  <si>
    <t>Pomoći iz županijskog proračuna</t>
  </si>
  <si>
    <t>Ostali rashodi</t>
  </si>
  <si>
    <t>Rashodi za nabavu poizvedene dugotrajne imovine</t>
  </si>
  <si>
    <t>Rashodi za dodatna ulaganja na nefinancijskoj imovini</t>
  </si>
  <si>
    <t>PROGRAM 08</t>
  </si>
  <si>
    <t>SUFINANCIRANJE PROJEKATA EU - DRUŠTVENE DJELATNOSTI</t>
  </si>
  <si>
    <t>Izvor 51</t>
  </si>
  <si>
    <t>Izvor 55</t>
  </si>
  <si>
    <t>sredstva iz EU i nacionalnih fondova za projekte</t>
  </si>
  <si>
    <t>PONOS IV</t>
  </si>
  <si>
    <t>Izvor 11</t>
  </si>
  <si>
    <t>PROGRAM 51</t>
  </si>
  <si>
    <t>PLAĆE I MATERIJALNA PRAVA DJELATNIKA OŠ</t>
  </si>
  <si>
    <t>PROGRAM 54</t>
  </si>
  <si>
    <t>Izvor 12</t>
  </si>
  <si>
    <t>FINANCIRANJE ZAKONSKOG STANDARDA U ŠKOLAMA</t>
  </si>
  <si>
    <t>Održavanje i opremanje OŠ</t>
  </si>
  <si>
    <t>PROGRAM 55</t>
  </si>
  <si>
    <t>Produženi boravak</t>
  </si>
  <si>
    <t>Izvor 32</t>
  </si>
  <si>
    <t>Maturalna putovanja</t>
  </si>
  <si>
    <t>Stručno usavršavanje nastavnika</t>
  </si>
  <si>
    <t>Izvor 31</t>
  </si>
  <si>
    <t>Školske manifestacije i ostali programi</t>
  </si>
  <si>
    <t>Izvor 611</t>
  </si>
  <si>
    <t>Održavanje objekata osnovnih škola</t>
  </si>
  <si>
    <t>Dodatne i dopunske aktivnosti</t>
  </si>
  <si>
    <t>Izvor 52</t>
  </si>
  <si>
    <t>Školski medni dan</t>
  </si>
  <si>
    <t>Školsko mlijeko</t>
  </si>
  <si>
    <t>Pilot projekt "E-škole"</t>
  </si>
  <si>
    <t>Opremanje osnovnih škola</t>
  </si>
  <si>
    <t>Drugi obrazovni materijal za učenike OŠ</t>
  </si>
  <si>
    <t>Naknade građanima i kućanstvima u naravi</t>
  </si>
  <si>
    <t>Udžbenici za učenike osnovnih škola</t>
  </si>
  <si>
    <t>Higijenski ulošci u školama</t>
  </si>
  <si>
    <t>Tekuće donacije u naravi</t>
  </si>
  <si>
    <t>Psiholozi u osnovnim školama</t>
  </si>
  <si>
    <t>Besplatni topli obrok</t>
  </si>
  <si>
    <t>Plaće za djelatnike osnovnih škola iz državnog proračuna</t>
  </si>
  <si>
    <t>09 Obrazovanje</t>
  </si>
  <si>
    <t>091 Predškolsko i osnovno obrazovanje</t>
  </si>
  <si>
    <t>Povećanje/smanjenje</t>
  </si>
  <si>
    <t>Novi plan 2024.</t>
  </si>
  <si>
    <t>Indeks</t>
  </si>
  <si>
    <t>Indeks 3/1</t>
  </si>
  <si>
    <t>3. Novi plan 2024.</t>
  </si>
  <si>
    <t>1. Plan 2024.</t>
  </si>
  <si>
    <t>2. Povećanje/smanjenje</t>
  </si>
  <si>
    <t>Ostale kazne</t>
  </si>
  <si>
    <t>Izvor 97</t>
  </si>
  <si>
    <t>Rezultat - vlastiti prihodi</t>
  </si>
  <si>
    <t>1. Plan 2024</t>
  </si>
  <si>
    <t>3. Novi plan 2024</t>
  </si>
  <si>
    <t>Indeks 3/1*100</t>
  </si>
  <si>
    <t>Rezultat višak/manjak</t>
  </si>
  <si>
    <t>Rezultat poslovanja</t>
  </si>
  <si>
    <t>Rezultat-vlastiti prihodi</t>
  </si>
  <si>
    <t>Plan 2024</t>
  </si>
  <si>
    <t>FINANCIJSKI PLAN PRORAČUNSKOG KORISNIKA JEDINICE LOKALNE I PODRUČNE (REGIONALNE) SAMOUPRAVE 
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</si>
</sst>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/>
    <xf numFmtId="4" fontId="0" fillId="0" borderId="0" xfId="0" applyNumberFormat="1"/>
    <xf numFmtId="4" fontId="18" fillId="2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center" wrapText="1"/>
    </xf>
    <xf numFmtId="0" fontId="13" fillId="0" borderId="0" xfId="0" applyFont="1"/>
    <xf numFmtId="0" fontId="19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 indent="1"/>
    </xf>
    <xf numFmtId="164" fontId="19" fillId="2" borderId="2" xfId="0" applyNumberFormat="1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 indent="1"/>
    </xf>
    <xf numFmtId="0" fontId="21" fillId="2" borderId="2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right"/>
    </xf>
    <xf numFmtId="0" fontId="22" fillId="2" borderId="3" xfId="0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3" fontId="18" fillId="2" borderId="3" xfId="0" applyNumberFormat="1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center" wrapText="1"/>
    </xf>
    <xf numFmtId="0" fontId="19" fillId="0" borderId="1" xfId="0" quotePrefix="1" applyFont="1" applyBorder="1" applyAlignment="1">
      <alignment horizontal="left" wrapText="1"/>
    </xf>
    <xf numFmtId="0" fontId="19" fillId="0" borderId="2" xfId="0" quotePrefix="1" applyFont="1" applyBorder="1" applyAlignment="1">
      <alignment horizontal="left" wrapText="1"/>
    </xf>
    <xf numFmtId="0" fontId="19" fillId="0" borderId="2" xfId="0" quotePrefix="1" applyFont="1" applyBorder="1" applyAlignment="1">
      <alignment horizontal="center" wrapText="1"/>
    </xf>
    <xf numFmtId="0" fontId="19" fillId="0" borderId="2" xfId="0" quotePrefix="1" applyFont="1" applyBorder="1" applyAlignment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/>
    </xf>
    <xf numFmtId="4" fontId="19" fillId="3" borderId="3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4" fontId="19" fillId="0" borderId="3" xfId="0" applyNumberFormat="1" applyFont="1" applyBorder="1" applyAlignment="1">
      <alignment horizontal="right"/>
    </xf>
    <xf numFmtId="0" fontId="20" fillId="0" borderId="1" xfId="0" quotePrefix="1" applyFont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vertical="center"/>
    </xf>
    <xf numFmtId="0" fontId="20" fillId="0" borderId="1" xfId="0" quotePrefix="1" applyFont="1" applyBorder="1" applyAlignment="1">
      <alignment horizontal="left" vertical="center" wrapText="1"/>
    </xf>
    <xf numFmtId="0" fontId="20" fillId="3" borderId="1" xfId="0" quotePrefix="1" applyFont="1" applyFill="1" applyBorder="1" applyAlignment="1">
      <alignment horizontal="left" vertical="center" wrapText="1"/>
    </xf>
    <xf numFmtId="4" fontId="19" fillId="3" borderId="3" xfId="0" applyNumberFormat="1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workbookViewId="0">
      <selection activeCell="O14" sqref="O14"/>
    </sheetView>
  </sheetViews>
  <sheetFormatPr defaultRowHeight="15" x14ac:dyDescent="0.25"/>
  <cols>
    <col min="5" max="9" width="25.28515625" customWidth="1"/>
  </cols>
  <sheetData>
    <row r="1" spans="1:9" ht="42" customHeight="1" x14ac:dyDescent="0.25">
      <c r="A1" s="28" t="s">
        <v>128</v>
      </c>
      <c r="B1" s="28"/>
      <c r="C1" s="28"/>
      <c r="D1" s="28"/>
      <c r="E1" s="28"/>
      <c r="F1" s="28"/>
      <c r="G1" s="28"/>
      <c r="H1" s="28"/>
      <c r="I1" s="2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28" t="s">
        <v>33</v>
      </c>
      <c r="B3" s="28"/>
      <c r="C3" s="28"/>
      <c r="D3" s="28"/>
      <c r="E3" s="28"/>
      <c r="F3" s="28"/>
      <c r="G3" s="28"/>
      <c r="H3" s="43"/>
      <c r="I3" s="4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28" t="s">
        <v>42</v>
      </c>
      <c r="B5" s="29"/>
      <c r="C5" s="29"/>
      <c r="D5" s="29"/>
      <c r="E5" s="29"/>
      <c r="F5" s="29"/>
      <c r="G5" s="29"/>
      <c r="H5" s="29"/>
      <c r="I5" s="29"/>
    </row>
    <row r="6" spans="1:9" ht="18" x14ac:dyDescent="0.25">
      <c r="A6" s="1"/>
      <c r="B6" s="2"/>
      <c r="C6" s="2"/>
      <c r="D6" s="2"/>
      <c r="E6" s="7"/>
      <c r="F6" s="8"/>
      <c r="G6" s="8"/>
      <c r="H6" s="8"/>
      <c r="I6" s="24" t="s">
        <v>52</v>
      </c>
    </row>
    <row r="7" spans="1:9" x14ac:dyDescent="0.25">
      <c r="A7" s="117"/>
      <c r="B7" s="118"/>
      <c r="C7" s="118"/>
      <c r="D7" s="119"/>
      <c r="E7" s="120"/>
      <c r="F7" s="121" t="s">
        <v>116</v>
      </c>
      <c r="G7" s="121" t="s">
        <v>117</v>
      </c>
      <c r="H7" s="121" t="s">
        <v>115</v>
      </c>
      <c r="I7" s="121" t="s">
        <v>123</v>
      </c>
    </row>
    <row r="8" spans="1:9" x14ac:dyDescent="0.25">
      <c r="A8" s="122" t="s">
        <v>0</v>
      </c>
      <c r="B8" s="123"/>
      <c r="C8" s="123"/>
      <c r="D8" s="123"/>
      <c r="E8" s="124"/>
      <c r="F8" s="125">
        <v>1260750</v>
      </c>
      <c r="G8" s="125">
        <f>H8-F8</f>
        <v>102000</v>
      </c>
      <c r="H8" s="125">
        <v>1362750</v>
      </c>
      <c r="I8" s="125">
        <f>H8/F8*100</f>
        <v>108.09042236763831</v>
      </c>
    </row>
    <row r="9" spans="1:9" x14ac:dyDescent="0.25">
      <c r="A9" s="126" t="s">
        <v>1</v>
      </c>
      <c r="B9" s="127"/>
      <c r="C9" s="127"/>
      <c r="D9" s="127"/>
      <c r="E9" s="128"/>
      <c r="F9" s="129">
        <v>1260750</v>
      </c>
      <c r="G9" s="125">
        <f t="shared" ref="G9:G14" si="0">H9-F9</f>
        <v>101000</v>
      </c>
      <c r="H9" s="129">
        <v>1361750</v>
      </c>
      <c r="I9" s="125">
        <f t="shared" ref="I9:I14" si="1">H9/F9*100</f>
        <v>108.01110450128893</v>
      </c>
    </row>
    <row r="10" spans="1:9" x14ac:dyDescent="0.25">
      <c r="A10" s="130" t="s">
        <v>2</v>
      </c>
      <c r="B10" s="128"/>
      <c r="C10" s="128"/>
      <c r="D10" s="128"/>
      <c r="E10" s="128"/>
      <c r="F10" s="129">
        <v>0</v>
      </c>
      <c r="G10" s="125">
        <f t="shared" si="0"/>
        <v>0</v>
      </c>
      <c r="H10" s="129">
        <v>0</v>
      </c>
      <c r="I10" s="125">
        <v>0</v>
      </c>
    </row>
    <row r="11" spans="1:9" x14ac:dyDescent="0.25">
      <c r="A11" s="131" t="s">
        <v>3</v>
      </c>
      <c r="B11" s="132"/>
      <c r="C11" s="132"/>
      <c r="D11" s="132"/>
      <c r="E11" s="132"/>
      <c r="F11" s="125">
        <v>1260750</v>
      </c>
      <c r="G11" s="125">
        <f t="shared" si="0"/>
        <v>102100</v>
      </c>
      <c r="H11" s="125">
        <v>1362850</v>
      </c>
      <c r="I11" s="125">
        <f t="shared" si="1"/>
        <v>108.09835415427325</v>
      </c>
    </row>
    <row r="12" spans="1:9" x14ac:dyDescent="0.25">
      <c r="A12" s="133" t="s">
        <v>4</v>
      </c>
      <c r="B12" s="127"/>
      <c r="C12" s="127"/>
      <c r="D12" s="127"/>
      <c r="E12" s="127"/>
      <c r="F12" s="129">
        <v>1237050</v>
      </c>
      <c r="G12" s="125">
        <f t="shared" si="0"/>
        <v>97600</v>
      </c>
      <c r="H12" s="129">
        <v>1334650</v>
      </c>
      <c r="I12" s="125">
        <f t="shared" si="1"/>
        <v>107.88973768238957</v>
      </c>
    </row>
    <row r="13" spans="1:9" x14ac:dyDescent="0.25">
      <c r="A13" s="130" t="s">
        <v>5</v>
      </c>
      <c r="B13" s="128"/>
      <c r="C13" s="128"/>
      <c r="D13" s="128"/>
      <c r="E13" s="128"/>
      <c r="F13" s="129">
        <v>23700</v>
      </c>
      <c r="G13" s="125">
        <f t="shared" si="0"/>
        <v>4500</v>
      </c>
      <c r="H13" s="129">
        <v>28200</v>
      </c>
      <c r="I13" s="125">
        <f t="shared" si="1"/>
        <v>118.98734177215189</v>
      </c>
    </row>
    <row r="14" spans="1:9" x14ac:dyDescent="0.25">
      <c r="A14" s="134" t="s">
        <v>6</v>
      </c>
      <c r="B14" s="123"/>
      <c r="C14" s="123"/>
      <c r="D14" s="123"/>
      <c r="E14" s="123"/>
      <c r="F14" s="125">
        <v>1000</v>
      </c>
      <c r="G14" s="125">
        <f t="shared" si="0"/>
        <v>100</v>
      </c>
      <c r="H14" s="135">
        <v>1100</v>
      </c>
      <c r="I14" s="125">
        <f t="shared" si="1"/>
        <v>110.00000000000001</v>
      </c>
    </row>
    <row r="15" spans="1:9" ht="18" x14ac:dyDescent="0.25">
      <c r="A15" s="5"/>
      <c r="B15" s="9"/>
      <c r="C15" s="9"/>
      <c r="D15" s="9"/>
      <c r="E15" s="9"/>
      <c r="F15" s="9"/>
      <c r="G15" s="3"/>
      <c r="H15" s="3"/>
      <c r="I15" s="3"/>
    </row>
    <row r="16" spans="1:9" ht="18" customHeight="1" x14ac:dyDescent="0.25">
      <c r="A16" s="28" t="s">
        <v>43</v>
      </c>
      <c r="B16" s="29"/>
      <c r="C16" s="29"/>
      <c r="D16" s="29"/>
      <c r="E16" s="29"/>
      <c r="F16" s="29"/>
      <c r="G16" s="29"/>
      <c r="H16" s="29"/>
      <c r="I16" s="29"/>
    </row>
    <row r="17" spans="1:9" ht="18" x14ac:dyDescent="0.25">
      <c r="A17" s="5"/>
      <c r="B17" s="9"/>
      <c r="C17" s="9"/>
      <c r="D17" s="9"/>
      <c r="E17" s="9"/>
      <c r="F17" s="9"/>
      <c r="G17" s="3"/>
      <c r="H17" s="3"/>
      <c r="I17" s="3"/>
    </row>
    <row r="18" spans="1:9" x14ac:dyDescent="0.25">
      <c r="A18" s="14"/>
      <c r="B18" s="15"/>
      <c r="C18" s="15"/>
      <c r="D18" s="16"/>
      <c r="E18" s="17"/>
      <c r="F18" s="4" t="s">
        <v>127</v>
      </c>
      <c r="G18" s="4" t="s">
        <v>111</v>
      </c>
      <c r="H18" s="4" t="s">
        <v>112</v>
      </c>
      <c r="I18" s="4" t="s">
        <v>113</v>
      </c>
    </row>
    <row r="19" spans="1:9" ht="15.75" customHeight="1" x14ac:dyDescent="0.25">
      <c r="A19" s="38" t="s">
        <v>8</v>
      </c>
      <c r="B19" s="39"/>
      <c r="C19" s="39"/>
      <c r="D19" s="39"/>
      <c r="E19" s="40"/>
      <c r="F19" s="19"/>
      <c r="G19" s="19"/>
      <c r="H19" s="19"/>
      <c r="I19" s="19"/>
    </row>
    <row r="20" spans="1:9" x14ac:dyDescent="0.25">
      <c r="A20" s="38" t="s">
        <v>9</v>
      </c>
      <c r="B20" s="31"/>
      <c r="C20" s="31"/>
      <c r="D20" s="31"/>
      <c r="E20" s="31"/>
      <c r="F20" s="19"/>
      <c r="G20" s="19"/>
      <c r="H20" s="19"/>
      <c r="I20" s="19"/>
    </row>
    <row r="21" spans="1:9" x14ac:dyDescent="0.25">
      <c r="A21" s="41" t="s">
        <v>10</v>
      </c>
      <c r="B21" s="42"/>
      <c r="C21" s="42"/>
      <c r="D21" s="42"/>
      <c r="E21" s="42"/>
      <c r="F21" s="18">
        <v>0</v>
      </c>
      <c r="G21" s="18">
        <v>0</v>
      </c>
      <c r="H21" s="18">
        <v>0</v>
      </c>
      <c r="I21" s="18">
        <v>0</v>
      </c>
    </row>
    <row r="22" spans="1:9" ht="18" x14ac:dyDescent="0.25">
      <c r="A22" s="13"/>
      <c r="B22" s="9"/>
      <c r="C22" s="9"/>
      <c r="D22" s="9"/>
      <c r="E22" s="9"/>
      <c r="F22" s="9"/>
      <c r="G22" s="3"/>
      <c r="H22" s="3"/>
      <c r="I22" s="3"/>
    </row>
    <row r="23" spans="1:9" ht="18" customHeight="1" x14ac:dyDescent="0.25">
      <c r="A23" s="28" t="s">
        <v>48</v>
      </c>
      <c r="B23" s="29"/>
      <c r="C23" s="29"/>
      <c r="D23" s="29"/>
      <c r="E23" s="29"/>
      <c r="F23" s="29"/>
      <c r="G23" s="29"/>
      <c r="H23" s="29"/>
      <c r="I23" s="29"/>
    </row>
    <row r="24" spans="1:9" ht="18" x14ac:dyDescent="0.25">
      <c r="A24" s="13"/>
      <c r="B24" s="9"/>
      <c r="C24" s="9"/>
      <c r="D24" s="9"/>
      <c r="E24" s="9"/>
      <c r="F24" s="9"/>
      <c r="G24" s="3"/>
      <c r="H24" s="3"/>
      <c r="I24" s="3"/>
    </row>
    <row r="25" spans="1:9" x14ac:dyDescent="0.25">
      <c r="A25" s="14"/>
      <c r="B25" s="15"/>
      <c r="C25" s="15"/>
      <c r="D25" s="16"/>
      <c r="E25" s="17"/>
      <c r="F25" s="4" t="s">
        <v>127</v>
      </c>
      <c r="G25" s="4" t="s">
        <v>111</v>
      </c>
      <c r="H25" s="4" t="s">
        <v>112</v>
      </c>
      <c r="I25" s="4"/>
    </row>
    <row r="26" spans="1:9" x14ac:dyDescent="0.25">
      <c r="A26" s="32" t="s">
        <v>53</v>
      </c>
      <c r="B26" s="33"/>
      <c r="C26" s="33"/>
      <c r="D26" s="33"/>
      <c r="E26" s="34"/>
      <c r="F26" s="21">
        <v>14129.03</v>
      </c>
      <c r="G26" s="21">
        <v>1000</v>
      </c>
      <c r="H26" s="21">
        <v>100</v>
      </c>
      <c r="I26" s="22"/>
    </row>
    <row r="27" spans="1:9" ht="30" customHeight="1" x14ac:dyDescent="0.25">
      <c r="A27" s="35" t="s">
        <v>7</v>
      </c>
      <c r="B27" s="36"/>
      <c r="C27" s="36"/>
      <c r="D27" s="36"/>
      <c r="E27" s="37"/>
      <c r="F27" s="23">
        <v>1000</v>
      </c>
      <c r="G27" s="23">
        <v>100</v>
      </c>
      <c r="H27" s="23">
        <v>1000</v>
      </c>
      <c r="I27" s="20">
        <v>0</v>
      </c>
    </row>
    <row r="30" spans="1:9" x14ac:dyDescent="0.25">
      <c r="A30" s="30" t="s">
        <v>11</v>
      </c>
      <c r="B30" s="31"/>
      <c r="C30" s="31"/>
      <c r="D30" s="31"/>
      <c r="E30" s="31"/>
      <c r="F30" s="19">
        <v>13129</v>
      </c>
      <c r="G30" s="19">
        <v>0</v>
      </c>
      <c r="H30" s="19">
        <v>1100</v>
      </c>
      <c r="I30" s="19">
        <v>0</v>
      </c>
    </row>
    <row r="31" spans="1:9" ht="11.25" customHeight="1" x14ac:dyDescent="0.25">
      <c r="A31" s="10"/>
      <c r="B31" s="11"/>
      <c r="C31" s="11"/>
      <c r="D31" s="11"/>
      <c r="E31" s="11"/>
      <c r="F31" s="12"/>
      <c r="G31" s="12"/>
      <c r="H31" s="12"/>
      <c r="I31" s="12"/>
    </row>
    <row r="32" spans="1:9" ht="29.25" customHeight="1" x14ac:dyDescent="0.25">
      <c r="A32" s="26" t="s">
        <v>54</v>
      </c>
      <c r="B32" s="27"/>
      <c r="C32" s="27"/>
      <c r="D32" s="27"/>
      <c r="E32" s="27"/>
      <c r="F32" s="27"/>
      <c r="G32" s="27"/>
      <c r="H32" s="27"/>
      <c r="I32" s="27"/>
    </row>
  </sheetData>
  <mergeCells count="18">
    <mergeCell ref="A12:E12"/>
    <mergeCell ref="A5:I5"/>
    <mergeCell ref="A16:I16"/>
    <mergeCell ref="A1:I1"/>
    <mergeCell ref="A3:I3"/>
    <mergeCell ref="A8:E8"/>
    <mergeCell ref="A9:E9"/>
    <mergeCell ref="A10:E10"/>
    <mergeCell ref="A19:E19"/>
    <mergeCell ref="A20:E20"/>
    <mergeCell ref="A21:E21"/>
    <mergeCell ref="A13:E13"/>
    <mergeCell ref="A14:E14"/>
    <mergeCell ref="A32:I32"/>
    <mergeCell ref="A23:I23"/>
    <mergeCell ref="A30:E30"/>
    <mergeCell ref="A26:E26"/>
    <mergeCell ref="A27:E27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3"/>
  <sheetViews>
    <sheetView zoomScale="110" zoomScaleNormal="110" workbookViewId="0">
      <selection activeCell="H71" sqref="H71:H72"/>
    </sheetView>
  </sheetViews>
  <sheetFormatPr defaultRowHeight="15" x14ac:dyDescent="0.25"/>
  <cols>
    <col min="1" max="1" width="8.140625" customWidth="1"/>
    <col min="2" max="2" width="9.7109375" customWidth="1"/>
    <col min="3" max="3" width="6.5703125" customWidth="1"/>
    <col min="4" max="8" width="25.28515625" customWidth="1"/>
  </cols>
  <sheetData>
    <row r="1" spans="1:8" ht="42" customHeight="1" x14ac:dyDescent="0.25">
      <c r="A1" s="28" t="s">
        <v>128</v>
      </c>
      <c r="B1" s="28"/>
      <c r="C1" s="28"/>
      <c r="D1" s="28"/>
      <c r="E1" s="28"/>
      <c r="F1" s="28"/>
      <c r="G1" s="28"/>
      <c r="H1" s="2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28" t="s">
        <v>33</v>
      </c>
      <c r="B3" s="28"/>
      <c r="C3" s="28"/>
      <c r="D3" s="28"/>
      <c r="E3" s="28"/>
      <c r="F3" s="28"/>
      <c r="G3" s="43"/>
      <c r="H3" s="43"/>
    </row>
    <row r="4" spans="1:8" ht="18" x14ac:dyDescent="0.25">
      <c r="A4" s="5"/>
      <c r="B4" s="5"/>
      <c r="C4" s="5"/>
      <c r="D4" s="25"/>
      <c r="E4" s="5"/>
      <c r="F4" s="5"/>
      <c r="G4" s="6"/>
      <c r="H4" s="6"/>
    </row>
    <row r="5" spans="1:8" ht="18" customHeight="1" x14ac:dyDescent="0.25">
      <c r="A5" s="28" t="s">
        <v>13</v>
      </c>
      <c r="B5" s="29"/>
      <c r="C5" s="29"/>
      <c r="D5" s="29"/>
      <c r="E5" s="29"/>
      <c r="F5" s="29"/>
      <c r="G5" s="29"/>
      <c r="H5" s="29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28" t="s">
        <v>1</v>
      </c>
      <c r="B7" s="44"/>
      <c r="C7" s="44"/>
      <c r="D7" s="44"/>
      <c r="E7" s="44"/>
      <c r="F7" s="44"/>
      <c r="G7" s="44"/>
      <c r="H7" s="44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30" x14ac:dyDescent="0.25">
      <c r="A9" s="55" t="s">
        <v>14</v>
      </c>
      <c r="B9" s="54" t="s">
        <v>15</v>
      </c>
      <c r="C9" s="54" t="s">
        <v>16</v>
      </c>
      <c r="D9" s="54" t="s">
        <v>12</v>
      </c>
      <c r="E9" s="55" t="s">
        <v>116</v>
      </c>
      <c r="F9" s="55" t="s">
        <v>117</v>
      </c>
      <c r="G9" s="55" t="s">
        <v>115</v>
      </c>
      <c r="H9" s="55" t="s">
        <v>123</v>
      </c>
    </row>
    <row r="10" spans="1:8" ht="24" customHeight="1" x14ac:dyDescent="0.25">
      <c r="A10" s="49">
        <v>6</v>
      </c>
      <c r="B10" s="49"/>
      <c r="C10" s="49"/>
      <c r="D10" s="49" t="s">
        <v>17</v>
      </c>
      <c r="E10" s="48">
        <f>E11+E15+E18+E27+E21</f>
        <v>1260750</v>
      </c>
      <c r="F10" s="48">
        <f t="shared" ref="F10:G10" si="0">F11+F15+F18+F27+F21</f>
        <v>102100</v>
      </c>
      <c r="G10" s="48">
        <f t="shared" si="0"/>
        <v>1362850</v>
      </c>
      <c r="H10" s="48">
        <f>G10/E10*100</f>
        <v>108.09835415427325</v>
      </c>
    </row>
    <row r="11" spans="1:8" ht="45" x14ac:dyDescent="0.25">
      <c r="A11" s="49"/>
      <c r="B11" s="49">
        <v>63</v>
      </c>
      <c r="C11" s="102"/>
      <c r="D11" s="49" t="s">
        <v>45</v>
      </c>
      <c r="E11" s="48">
        <f>E12+E13</f>
        <v>983540</v>
      </c>
      <c r="F11" s="48">
        <f t="shared" ref="F11:G11" si="1">F12+F13</f>
        <v>131050</v>
      </c>
      <c r="G11" s="48">
        <f t="shared" si="1"/>
        <v>1114590</v>
      </c>
      <c r="H11" s="47">
        <f>G11/E11*100</f>
        <v>113.32431827887019</v>
      </c>
    </row>
    <row r="12" spans="1:8" x14ac:dyDescent="0.25">
      <c r="A12" s="103"/>
      <c r="B12" s="103"/>
      <c r="C12" s="104">
        <v>51</v>
      </c>
      <c r="D12" s="104" t="s">
        <v>56</v>
      </c>
      <c r="E12" s="47">
        <v>981700</v>
      </c>
      <c r="F12" s="47">
        <f>G12-E12</f>
        <v>131050</v>
      </c>
      <c r="G12" s="47">
        <v>1112750</v>
      </c>
      <c r="H12" s="47">
        <f t="shared" ref="H12:H29" si="2">G12/E12*100</f>
        <v>113.34929204441275</v>
      </c>
    </row>
    <row r="13" spans="1:8" x14ac:dyDescent="0.25">
      <c r="A13" s="103"/>
      <c r="B13" s="103"/>
      <c r="C13" s="104">
        <v>52</v>
      </c>
      <c r="D13" s="104" t="s">
        <v>57</v>
      </c>
      <c r="E13" s="47">
        <v>1840</v>
      </c>
      <c r="F13" s="47">
        <f t="shared" ref="F13:F29" si="3">G13-E13</f>
        <v>0</v>
      </c>
      <c r="G13" s="47">
        <v>1840</v>
      </c>
      <c r="H13" s="47">
        <f t="shared" si="2"/>
        <v>100</v>
      </c>
    </row>
    <row r="14" spans="1:8" x14ac:dyDescent="0.25">
      <c r="A14" s="103"/>
      <c r="B14" s="103"/>
      <c r="C14" s="104"/>
      <c r="D14" s="104"/>
      <c r="E14" s="47"/>
      <c r="F14" s="47"/>
      <c r="G14" s="47"/>
      <c r="H14" s="47"/>
    </row>
    <row r="15" spans="1:8" ht="45" x14ac:dyDescent="0.25">
      <c r="A15" s="103"/>
      <c r="B15" s="112">
        <v>65</v>
      </c>
      <c r="C15" s="104"/>
      <c r="D15" s="113" t="s">
        <v>58</v>
      </c>
      <c r="E15" s="48">
        <f>E16+E17</f>
        <v>49800</v>
      </c>
      <c r="F15" s="48">
        <f t="shared" si="3"/>
        <v>-2500</v>
      </c>
      <c r="G15" s="48">
        <f>G16+G17</f>
        <v>47300</v>
      </c>
      <c r="H15" s="47">
        <f t="shared" si="2"/>
        <v>94.979919678714865</v>
      </c>
    </row>
    <row r="16" spans="1:8" x14ac:dyDescent="0.25">
      <c r="A16" s="103"/>
      <c r="B16" s="112"/>
      <c r="C16" s="104">
        <v>31</v>
      </c>
      <c r="D16" s="105" t="s">
        <v>40</v>
      </c>
      <c r="E16" s="47">
        <v>1000</v>
      </c>
      <c r="F16" s="47">
        <f t="shared" si="3"/>
        <v>0</v>
      </c>
      <c r="G16" s="47">
        <v>1000</v>
      </c>
      <c r="H16" s="47">
        <f t="shared" si="2"/>
        <v>100</v>
      </c>
    </row>
    <row r="17" spans="1:8" ht="28.5" x14ac:dyDescent="0.25">
      <c r="A17" s="103"/>
      <c r="B17" s="112"/>
      <c r="C17" s="104">
        <v>32</v>
      </c>
      <c r="D17" s="105" t="s">
        <v>59</v>
      </c>
      <c r="E17" s="47">
        <v>48800</v>
      </c>
      <c r="F17" s="47">
        <f t="shared" si="3"/>
        <v>-2500</v>
      </c>
      <c r="G17" s="47">
        <v>46300</v>
      </c>
      <c r="H17" s="47">
        <f t="shared" si="2"/>
        <v>94.877049180327873</v>
      </c>
    </row>
    <row r="18" spans="1:8" ht="45" x14ac:dyDescent="0.25">
      <c r="A18" s="103"/>
      <c r="B18" s="112">
        <v>66</v>
      </c>
      <c r="C18" s="104"/>
      <c r="D18" s="113" t="s">
        <v>60</v>
      </c>
      <c r="E18" s="48">
        <f>E19+E20</f>
        <v>7850</v>
      </c>
      <c r="F18" s="48">
        <f t="shared" si="3"/>
        <v>750</v>
      </c>
      <c r="G18" s="48">
        <f>G19+G20</f>
        <v>8600</v>
      </c>
      <c r="H18" s="47">
        <f t="shared" si="2"/>
        <v>109.55414012738854</v>
      </c>
    </row>
    <row r="19" spans="1:8" x14ac:dyDescent="0.25">
      <c r="A19" s="103"/>
      <c r="B19" s="112"/>
      <c r="C19" s="104">
        <v>31</v>
      </c>
      <c r="D19" s="105" t="s">
        <v>40</v>
      </c>
      <c r="E19" s="47">
        <v>6500</v>
      </c>
      <c r="F19" s="47">
        <f t="shared" si="3"/>
        <v>1100</v>
      </c>
      <c r="G19" s="47">
        <v>7600</v>
      </c>
      <c r="H19" s="47">
        <f t="shared" si="2"/>
        <v>116.92307692307693</v>
      </c>
    </row>
    <row r="20" spans="1:8" x14ac:dyDescent="0.25">
      <c r="A20" s="103"/>
      <c r="B20" s="112"/>
      <c r="C20" s="104">
        <v>611</v>
      </c>
      <c r="D20" s="105" t="s">
        <v>64</v>
      </c>
      <c r="E20" s="47">
        <v>1350</v>
      </c>
      <c r="F20" s="47">
        <f t="shared" si="3"/>
        <v>-350</v>
      </c>
      <c r="G20" s="47">
        <v>1000</v>
      </c>
      <c r="H20" s="47">
        <f t="shared" si="2"/>
        <v>74.074074074074076</v>
      </c>
    </row>
    <row r="21" spans="1:8" ht="60" x14ac:dyDescent="0.25">
      <c r="A21" s="103"/>
      <c r="B21" s="112">
        <v>67</v>
      </c>
      <c r="C21" s="104"/>
      <c r="D21" s="49" t="s">
        <v>46</v>
      </c>
      <c r="E21" s="48">
        <f>E22+E23+E24+E25</f>
        <v>218560</v>
      </c>
      <c r="F21" s="48">
        <f t="shared" si="3"/>
        <v>-27300</v>
      </c>
      <c r="G21" s="48">
        <f>G22+G23+G24+G25</f>
        <v>191260</v>
      </c>
      <c r="H21" s="48">
        <f t="shared" si="2"/>
        <v>87.509150805270863</v>
      </c>
    </row>
    <row r="22" spans="1:8" x14ac:dyDescent="0.25">
      <c r="A22" s="103"/>
      <c r="B22" s="112"/>
      <c r="C22" s="104">
        <v>11</v>
      </c>
      <c r="D22" s="111" t="s">
        <v>18</v>
      </c>
      <c r="E22" s="47">
        <v>148200</v>
      </c>
      <c r="F22" s="47">
        <f t="shared" si="3"/>
        <v>-22600</v>
      </c>
      <c r="G22" s="47">
        <v>125600</v>
      </c>
      <c r="H22" s="47">
        <f t="shared" si="2"/>
        <v>84.750337381916324</v>
      </c>
    </row>
    <row r="23" spans="1:8" x14ac:dyDescent="0.25">
      <c r="A23" s="103"/>
      <c r="B23" s="112"/>
      <c r="C23" s="104">
        <v>12</v>
      </c>
      <c r="D23" s="111" t="s">
        <v>61</v>
      </c>
      <c r="E23" s="47">
        <v>58000</v>
      </c>
      <c r="F23" s="47">
        <f t="shared" si="3"/>
        <v>0</v>
      </c>
      <c r="G23" s="47">
        <v>58000</v>
      </c>
      <c r="H23" s="47">
        <f t="shared" si="2"/>
        <v>100</v>
      </c>
    </row>
    <row r="24" spans="1:8" ht="28.5" x14ac:dyDescent="0.25">
      <c r="A24" s="103"/>
      <c r="B24" s="112"/>
      <c r="C24" s="104">
        <v>51</v>
      </c>
      <c r="D24" s="111" t="s">
        <v>62</v>
      </c>
      <c r="E24" s="47">
        <v>1960</v>
      </c>
      <c r="F24" s="47">
        <f t="shared" si="3"/>
        <v>0</v>
      </c>
      <c r="G24" s="47">
        <v>1960</v>
      </c>
      <c r="H24" s="47">
        <f t="shared" si="2"/>
        <v>100</v>
      </c>
    </row>
    <row r="25" spans="1:8" ht="42.75" x14ac:dyDescent="0.25">
      <c r="A25" s="103"/>
      <c r="B25" s="112"/>
      <c r="C25" s="104">
        <v>55</v>
      </c>
      <c r="D25" s="111" t="s">
        <v>63</v>
      </c>
      <c r="E25" s="47">
        <v>10400</v>
      </c>
      <c r="F25" s="47">
        <f t="shared" si="3"/>
        <v>-4700</v>
      </c>
      <c r="G25" s="47">
        <v>5700</v>
      </c>
      <c r="H25" s="47">
        <f t="shared" si="2"/>
        <v>54.807692307692314</v>
      </c>
    </row>
    <row r="26" spans="1:8" x14ac:dyDescent="0.25">
      <c r="A26" s="103"/>
      <c r="B26" s="103"/>
      <c r="C26" s="104"/>
      <c r="D26" s="105"/>
      <c r="E26" s="47"/>
      <c r="F26" s="47"/>
      <c r="G26" s="47"/>
      <c r="H26" s="47"/>
    </row>
    <row r="27" spans="1:8" x14ac:dyDescent="0.25">
      <c r="A27" s="106">
        <v>9</v>
      </c>
      <c r="B27" s="106"/>
      <c r="C27" s="106"/>
      <c r="D27" s="107" t="s">
        <v>124</v>
      </c>
      <c r="E27" s="48">
        <v>1000</v>
      </c>
      <c r="F27" s="48">
        <f t="shared" si="3"/>
        <v>100</v>
      </c>
      <c r="G27" s="48">
        <v>1100</v>
      </c>
      <c r="H27" s="48">
        <f t="shared" si="2"/>
        <v>110.00000000000001</v>
      </c>
    </row>
    <row r="28" spans="1:8" x14ac:dyDescent="0.25">
      <c r="A28" s="102"/>
      <c r="B28" s="49">
        <v>92</v>
      </c>
      <c r="C28" s="102"/>
      <c r="D28" s="108" t="s">
        <v>125</v>
      </c>
      <c r="E28" s="47"/>
      <c r="F28" s="47"/>
      <c r="G28" s="47"/>
      <c r="H28" s="47"/>
    </row>
    <row r="29" spans="1:8" x14ac:dyDescent="0.25">
      <c r="A29" s="102"/>
      <c r="B29" s="102"/>
      <c r="C29" s="104">
        <v>97</v>
      </c>
      <c r="D29" s="104" t="s">
        <v>126</v>
      </c>
      <c r="E29" s="47">
        <v>1000</v>
      </c>
      <c r="F29" s="47">
        <f t="shared" si="3"/>
        <v>100</v>
      </c>
      <c r="G29" s="47">
        <v>1100</v>
      </c>
      <c r="H29" s="47">
        <f t="shared" si="2"/>
        <v>110.00000000000001</v>
      </c>
    </row>
    <row r="31" spans="1:8" ht="15.75" x14ac:dyDescent="0.25">
      <c r="A31" s="28" t="s">
        <v>19</v>
      </c>
      <c r="B31" s="44"/>
      <c r="C31" s="44"/>
      <c r="D31" s="44"/>
      <c r="E31" s="44"/>
      <c r="F31" s="44"/>
      <c r="G31" s="44"/>
      <c r="H31" s="44"/>
    </row>
    <row r="32" spans="1:8" ht="18" x14ac:dyDescent="0.25">
      <c r="A32" s="5"/>
      <c r="B32" s="5"/>
      <c r="C32" s="5"/>
      <c r="D32" s="5"/>
      <c r="E32" s="5"/>
      <c r="F32" s="5"/>
      <c r="G32" s="6"/>
      <c r="H32" s="6"/>
    </row>
    <row r="33" spans="1:8" ht="27" customHeight="1" x14ac:dyDescent="0.25">
      <c r="A33" s="55" t="s">
        <v>14</v>
      </c>
      <c r="B33" s="54" t="s">
        <v>15</v>
      </c>
      <c r="C33" s="54" t="s">
        <v>16</v>
      </c>
      <c r="D33" s="54" t="s">
        <v>20</v>
      </c>
      <c r="E33" s="55" t="s">
        <v>116</v>
      </c>
      <c r="F33" s="55" t="s">
        <v>117</v>
      </c>
      <c r="G33" s="55" t="s">
        <v>115</v>
      </c>
      <c r="H33" s="55" t="s">
        <v>123</v>
      </c>
    </row>
    <row r="34" spans="1:8" ht="27" customHeight="1" x14ac:dyDescent="0.25">
      <c r="A34" s="49">
        <v>3</v>
      </c>
      <c r="B34" s="49"/>
      <c r="C34" s="49"/>
      <c r="D34" s="49" t="s">
        <v>21</v>
      </c>
      <c r="E34" s="48">
        <f>E35+E42+E53+E55+E59</f>
        <v>1237050</v>
      </c>
      <c r="F34" s="48">
        <f>G34-E34</f>
        <v>97600</v>
      </c>
      <c r="G34" s="48">
        <f>G35+G42+G53+G55+G59</f>
        <v>1334650</v>
      </c>
      <c r="H34" s="48">
        <f>G34/E34*100</f>
        <v>107.88973768238957</v>
      </c>
    </row>
    <row r="35" spans="1:8" ht="15.75" customHeight="1" x14ac:dyDescent="0.25">
      <c r="A35" s="49"/>
      <c r="B35" s="49">
        <v>31</v>
      </c>
      <c r="C35" s="102"/>
      <c r="D35" s="49" t="s">
        <v>22</v>
      </c>
      <c r="E35" s="48">
        <f>E36+E37+E38+E39+E40+E41</f>
        <v>972000</v>
      </c>
      <c r="F35" s="47">
        <f t="shared" ref="F35:F72" si="4">G35-E35</f>
        <v>127500</v>
      </c>
      <c r="G35" s="48">
        <f>G36+G37+G38+G39+G40+G41</f>
        <v>1099500</v>
      </c>
      <c r="H35" s="48">
        <f t="shared" ref="H35:H72" si="5">G35/E35*100</f>
        <v>113.11728395061729</v>
      </c>
    </row>
    <row r="36" spans="1:8" x14ac:dyDescent="0.25">
      <c r="A36" s="103"/>
      <c r="B36" s="103"/>
      <c r="C36" s="104">
        <v>11</v>
      </c>
      <c r="D36" s="104" t="s">
        <v>18</v>
      </c>
      <c r="E36" s="47">
        <v>73200</v>
      </c>
      <c r="F36" s="47">
        <f t="shared" si="4"/>
        <v>-200</v>
      </c>
      <c r="G36" s="47">
        <v>73000</v>
      </c>
      <c r="H36" s="47">
        <f t="shared" si="5"/>
        <v>99.726775956284158</v>
      </c>
    </row>
    <row r="37" spans="1:8" x14ac:dyDescent="0.25">
      <c r="A37" s="103"/>
      <c r="B37" s="103"/>
      <c r="C37" s="104">
        <v>31</v>
      </c>
      <c r="D37" s="105" t="s">
        <v>40</v>
      </c>
      <c r="E37" s="47">
        <v>1050</v>
      </c>
      <c r="F37" s="47">
        <f t="shared" si="4"/>
        <v>1200</v>
      </c>
      <c r="G37" s="47">
        <v>2250</v>
      </c>
      <c r="H37" s="47">
        <f t="shared" si="5"/>
        <v>214.28571428571428</v>
      </c>
    </row>
    <row r="38" spans="1:8" x14ac:dyDescent="0.25">
      <c r="A38" s="103"/>
      <c r="B38" s="103"/>
      <c r="C38" s="104">
        <v>32</v>
      </c>
      <c r="D38" s="105" t="s">
        <v>67</v>
      </c>
      <c r="E38" s="47">
        <v>3700</v>
      </c>
      <c r="F38" s="47">
        <f t="shared" si="4"/>
        <v>0</v>
      </c>
      <c r="G38" s="47">
        <v>3700</v>
      </c>
      <c r="H38" s="47">
        <f t="shared" si="5"/>
        <v>100</v>
      </c>
    </row>
    <row r="39" spans="1:8" ht="28.5" x14ac:dyDescent="0.25">
      <c r="A39" s="103"/>
      <c r="B39" s="103"/>
      <c r="C39" s="104">
        <v>51</v>
      </c>
      <c r="D39" s="105" t="s">
        <v>68</v>
      </c>
      <c r="E39" s="47">
        <v>884000</v>
      </c>
      <c r="F39" s="47">
        <f t="shared" si="4"/>
        <v>130000</v>
      </c>
      <c r="G39" s="47">
        <v>1014000</v>
      </c>
      <c r="H39" s="47">
        <f t="shared" si="5"/>
        <v>114.70588235294117</v>
      </c>
    </row>
    <row r="40" spans="1:8" ht="28.5" x14ac:dyDescent="0.25">
      <c r="A40" s="103"/>
      <c r="B40" s="103"/>
      <c r="C40" s="104">
        <v>52</v>
      </c>
      <c r="D40" s="105" t="s">
        <v>69</v>
      </c>
      <c r="E40" s="47">
        <v>850</v>
      </c>
      <c r="F40" s="47">
        <f t="shared" si="4"/>
        <v>0</v>
      </c>
      <c r="G40" s="47">
        <v>850</v>
      </c>
      <c r="H40" s="47">
        <f t="shared" si="5"/>
        <v>100</v>
      </c>
    </row>
    <row r="41" spans="1:8" ht="42.75" x14ac:dyDescent="0.25">
      <c r="A41" s="103"/>
      <c r="B41" s="103"/>
      <c r="C41" s="104">
        <v>55</v>
      </c>
      <c r="D41" s="105" t="s">
        <v>63</v>
      </c>
      <c r="E41" s="47">
        <v>9200</v>
      </c>
      <c r="F41" s="47">
        <f t="shared" si="4"/>
        <v>-3500</v>
      </c>
      <c r="G41" s="47">
        <v>5700</v>
      </c>
      <c r="H41" s="47">
        <f t="shared" si="5"/>
        <v>61.95652173913043</v>
      </c>
    </row>
    <row r="42" spans="1:8" x14ac:dyDescent="0.25">
      <c r="A42" s="103"/>
      <c r="B42" s="112">
        <v>32</v>
      </c>
      <c r="C42" s="104"/>
      <c r="D42" s="112" t="s">
        <v>36</v>
      </c>
      <c r="E42" s="48">
        <f>E43+E44+E45+E46+E47+E48+E49+E50+E51</f>
        <v>241850</v>
      </c>
      <c r="F42" s="48">
        <f t="shared" si="4"/>
        <v>-30500</v>
      </c>
      <c r="G42" s="48">
        <f>G43+G44+G45+G46+G47+G48+G49+G50+G51</f>
        <v>211350</v>
      </c>
      <c r="H42" s="48">
        <f t="shared" si="5"/>
        <v>87.388877403349184</v>
      </c>
    </row>
    <row r="43" spans="1:8" x14ac:dyDescent="0.25">
      <c r="A43" s="103"/>
      <c r="B43" s="103"/>
      <c r="C43" s="104">
        <v>11</v>
      </c>
      <c r="D43" s="104" t="s">
        <v>18</v>
      </c>
      <c r="E43" s="47">
        <v>52900</v>
      </c>
      <c r="F43" s="47">
        <f t="shared" si="4"/>
        <v>-26900</v>
      </c>
      <c r="G43" s="47">
        <v>26000</v>
      </c>
      <c r="H43" s="47">
        <f t="shared" si="5"/>
        <v>49.149338374291112</v>
      </c>
    </row>
    <row r="44" spans="1:8" x14ac:dyDescent="0.25">
      <c r="A44" s="103"/>
      <c r="B44" s="103"/>
      <c r="C44" s="104">
        <v>12</v>
      </c>
      <c r="D44" s="104" t="s">
        <v>61</v>
      </c>
      <c r="E44" s="47">
        <v>53700</v>
      </c>
      <c r="F44" s="47">
        <v>53500</v>
      </c>
      <c r="G44" s="47">
        <v>53500</v>
      </c>
      <c r="H44" s="47">
        <f t="shared" si="5"/>
        <v>99.627560521415276</v>
      </c>
    </row>
    <row r="45" spans="1:8" x14ac:dyDescent="0.25">
      <c r="A45" s="103"/>
      <c r="B45" s="103"/>
      <c r="C45" s="104">
        <v>31</v>
      </c>
      <c r="D45" s="104" t="s">
        <v>40</v>
      </c>
      <c r="E45" s="47">
        <v>4000</v>
      </c>
      <c r="F45" s="47">
        <f t="shared" si="4"/>
        <v>-500</v>
      </c>
      <c r="G45" s="47">
        <v>3500</v>
      </c>
      <c r="H45" s="47">
        <f t="shared" si="5"/>
        <v>87.5</v>
      </c>
    </row>
    <row r="46" spans="1:8" x14ac:dyDescent="0.25">
      <c r="A46" s="103"/>
      <c r="B46" s="103"/>
      <c r="C46" s="104">
        <v>32</v>
      </c>
      <c r="D46" s="104" t="s">
        <v>67</v>
      </c>
      <c r="E46" s="47">
        <v>44900</v>
      </c>
      <c r="F46" s="47">
        <f t="shared" si="4"/>
        <v>-2500</v>
      </c>
      <c r="G46" s="47">
        <v>42400</v>
      </c>
      <c r="H46" s="47">
        <f t="shared" si="5"/>
        <v>94.43207126948775</v>
      </c>
    </row>
    <row r="47" spans="1:8" x14ac:dyDescent="0.25">
      <c r="A47" s="103"/>
      <c r="B47" s="103"/>
      <c r="C47" s="104">
        <v>51</v>
      </c>
      <c r="D47" s="104" t="s">
        <v>68</v>
      </c>
      <c r="E47" s="47">
        <v>82060</v>
      </c>
      <c r="F47" s="47">
        <f t="shared" si="4"/>
        <v>1050</v>
      </c>
      <c r="G47" s="47">
        <v>83110</v>
      </c>
      <c r="H47" s="47">
        <f t="shared" si="5"/>
        <v>101.27955154764807</v>
      </c>
    </row>
    <row r="48" spans="1:8" ht="28.5" x14ac:dyDescent="0.25">
      <c r="A48" s="103"/>
      <c r="B48" s="103"/>
      <c r="C48" s="104">
        <v>52</v>
      </c>
      <c r="D48" s="105" t="s">
        <v>69</v>
      </c>
      <c r="E48" s="47">
        <v>990</v>
      </c>
      <c r="F48" s="47">
        <f t="shared" si="4"/>
        <v>0</v>
      </c>
      <c r="G48" s="47">
        <v>990</v>
      </c>
      <c r="H48" s="47">
        <f t="shared" si="5"/>
        <v>100</v>
      </c>
    </row>
    <row r="49" spans="1:8" ht="42.75" x14ac:dyDescent="0.25">
      <c r="A49" s="103"/>
      <c r="B49" s="103"/>
      <c r="C49" s="104">
        <v>55</v>
      </c>
      <c r="D49" s="105" t="s">
        <v>63</v>
      </c>
      <c r="E49" s="47">
        <v>1200</v>
      </c>
      <c r="F49" s="47">
        <f t="shared" si="4"/>
        <v>-1200</v>
      </c>
      <c r="G49" s="47"/>
      <c r="H49" s="47">
        <f t="shared" si="5"/>
        <v>0</v>
      </c>
    </row>
    <row r="50" spans="1:8" x14ac:dyDescent="0.25">
      <c r="A50" s="103"/>
      <c r="B50" s="103"/>
      <c r="C50" s="104">
        <v>611</v>
      </c>
      <c r="D50" s="105" t="s">
        <v>64</v>
      </c>
      <c r="E50" s="47">
        <v>1100</v>
      </c>
      <c r="F50" s="47">
        <f t="shared" si="4"/>
        <v>-250</v>
      </c>
      <c r="G50" s="47">
        <v>850</v>
      </c>
      <c r="H50" s="47">
        <f t="shared" si="5"/>
        <v>77.272727272727266</v>
      </c>
    </row>
    <row r="51" spans="1:8" x14ac:dyDescent="0.25">
      <c r="A51" s="103"/>
      <c r="B51" s="103"/>
      <c r="C51" s="104">
        <v>97</v>
      </c>
      <c r="D51" s="105" t="s">
        <v>126</v>
      </c>
      <c r="E51" s="47">
        <v>1000</v>
      </c>
      <c r="F51" s="47">
        <f t="shared" si="4"/>
        <v>0</v>
      </c>
      <c r="G51" s="47">
        <v>1000</v>
      </c>
      <c r="H51" s="47">
        <f t="shared" si="5"/>
        <v>100</v>
      </c>
    </row>
    <row r="52" spans="1:8" x14ac:dyDescent="0.25">
      <c r="A52" s="103"/>
      <c r="B52" s="103"/>
      <c r="C52" s="104"/>
      <c r="D52" s="105"/>
      <c r="E52" s="47"/>
      <c r="F52" s="47"/>
      <c r="G52" s="47"/>
      <c r="H52" s="47"/>
    </row>
    <row r="53" spans="1:8" x14ac:dyDescent="0.25">
      <c r="A53" s="103"/>
      <c r="B53" s="112">
        <v>34</v>
      </c>
      <c r="C53" s="104"/>
      <c r="D53" s="112" t="s">
        <v>66</v>
      </c>
      <c r="E53" s="48">
        <v>300</v>
      </c>
      <c r="F53" s="48">
        <f t="shared" si="4"/>
        <v>200</v>
      </c>
      <c r="G53" s="48">
        <v>500</v>
      </c>
      <c r="H53" s="48">
        <f t="shared" si="5"/>
        <v>166.66666666666669</v>
      </c>
    </row>
    <row r="54" spans="1:8" x14ac:dyDescent="0.25">
      <c r="A54" s="103"/>
      <c r="B54" s="112"/>
      <c r="C54" s="104">
        <v>12</v>
      </c>
      <c r="D54" s="104" t="s">
        <v>61</v>
      </c>
      <c r="E54" s="47">
        <v>300</v>
      </c>
      <c r="F54" s="47">
        <f t="shared" si="4"/>
        <v>200</v>
      </c>
      <c r="G54" s="47">
        <v>500</v>
      </c>
      <c r="H54" s="47">
        <f t="shared" si="5"/>
        <v>166.66666666666669</v>
      </c>
    </row>
    <row r="55" spans="1:8" ht="30" x14ac:dyDescent="0.25">
      <c r="A55" s="103"/>
      <c r="B55" s="112">
        <v>37</v>
      </c>
      <c r="C55" s="104"/>
      <c r="D55" s="113" t="s">
        <v>65</v>
      </c>
      <c r="E55" s="48">
        <f>E56+E58+E57</f>
        <v>22350</v>
      </c>
      <c r="F55" s="47">
        <f t="shared" si="4"/>
        <v>0</v>
      </c>
      <c r="G55" s="48">
        <f>G56+G57+G58</f>
        <v>22350</v>
      </c>
      <c r="H55" s="48">
        <f t="shared" si="5"/>
        <v>100</v>
      </c>
    </row>
    <row r="56" spans="1:8" x14ac:dyDescent="0.25">
      <c r="A56" s="103"/>
      <c r="B56" s="112"/>
      <c r="C56" s="104">
        <v>11</v>
      </c>
      <c r="D56" s="105" t="s">
        <v>18</v>
      </c>
      <c r="E56" s="47">
        <v>19100</v>
      </c>
      <c r="F56" s="47">
        <f t="shared" si="4"/>
        <v>0</v>
      </c>
      <c r="G56" s="47">
        <v>19100</v>
      </c>
      <c r="H56" s="47">
        <f t="shared" si="5"/>
        <v>100</v>
      </c>
    </row>
    <row r="57" spans="1:8" x14ac:dyDescent="0.25">
      <c r="A57" s="103"/>
      <c r="B57" s="112"/>
      <c r="C57" s="104">
        <v>31</v>
      </c>
      <c r="D57" s="105" t="s">
        <v>40</v>
      </c>
      <c r="E57" s="47">
        <v>100</v>
      </c>
      <c r="F57" s="47">
        <f t="shared" si="4"/>
        <v>0</v>
      </c>
      <c r="G57" s="47">
        <v>100</v>
      </c>
      <c r="H57" s="47">
        <f t="shared" si="5"/>
        <v>100</v>
      </c>
    </row>
    <row r="58" spans="1:8" ht="28.5" x14ac:dyDescent="0.25">
      <c r="A58" s="103"/>
      <c r="B58" s="112"/>
      <c r="C58" s="104">
        <v>51</v>
      </c>
      <c r="D58" s="105" t="s">
        <v>68</v>
      </c>
      <c r="E58" s="47">
        <v>3150</v>
      </c>
      <c r="F58" s="47">
        <f t="shared" si="4"/>
        <v>0</v>
      </c>
      <c r="G58" s="47">
        <v>3150</v>
      </c>
      <c r="H58" s="47">
        <f t="shared" si="5"/>
        <v>100</v>
      </c>
    </row>
    <row r="59" spans="1:8" x14ac:dyDescent="0.25">
      <c r="A59" s="103"/>
      <c r="B59" s="112">
        <v>38</v>
      </c>
      <c r="C59" s="104"/>
      <c r="D59" s="113" t="s">
        <v>70</v>
      </c>
      <c r="E59" s="48">
        <v>550</v>
      </c>
      <c r="F59" s="48">
        <f t="shared" si="4"/>
        <v>400</v>
      </c>
      <c r="G59" s="48">
        <f>G60+G61</f>
        <v>950</v>
      </c>
      <c r="H59" s="48">
        <f t="shared" si="5"/>
        <v>172.72727272727272</v>
      </c>
    </row>
    <row r="60" spans="1:8" x14ac:dyDescent="0.25">
      <c r="A60" s="103"/>
      <c r="B60" s="112"/>
      <c r="C60" s="104">
        <v>31</v>
      </c>
      <c r="D60" s="105" t="s">
        <v>40</v>
      </c>
      <c r="E60" s="47">
        <v>0</v>
      </c>
      <c r="F60" s="47">
        <f t="shared" si="4"/>
        <v>400</v>
      </c>
      <c r="G60" s="47">
        <v>400</v>
      </c>
      <c r="H60" s="47">
        <v>0</v>
      </c>
    </row>
    <row r="61" spans="1:8" ht="28.5" x14ac:dyDescent="0.25">
      <c r="A61" s="103"/>
      <c r="B61" s="112"/>
      <c r="C61" s="104">
        <v>51</v>
      </c>
      <c r="D61" s="105" t="s">
        <v>68</v>
      </c>
      <c r="E61" s="47">
        <v>550</v>
      </c>
      <c r="F61" s="47">
        <f t="shared" si="4"/>
        <v>0</v>
      </c>
      <c r="G61" s="47">
        <v>550</v>
      </c>
      <c r="H61" s="47">
        <f t="shared" si="5"/>
        <v>100</v>
      </c>
    </row>
    <row r="62" spans="1:8" ht="30" x14ac:dyDescent="0.25">
      <c r="A62" s="106">
        <v>4</v>
      </c>
      <c r="B62" s="106"/>
      <c r="C62" s="106"/>
      <c r="D62" s="107" t="s">
        <v>23</v>
      </c>
      <c r="E62" s="48">
        <f>E63+E70</f>
        <v>23700</v>
      </c>
      <c r="F62" s="47">
        <f t="shared" si="4"/>
        <v>4500</v>
      </c>
      <c r="G62" s="48">
        <f>G63+G70</f>
        <v>28200</v>
      </c>
      <c r="H62" s="48">
        <f t="shared" si="5"/>
        <v>118.98734177215189</v>
      </c>
    </row>
    <row r="63" spans="1:8" ht="42.75" x14ac:dyDescent="0.25">
      <c r="A63" s="102"/>
      <c r="B63" s="49">
        <v>42</v>
      </c>
      <c r="C63" s="102"/>
      <c r="D63" s="108" t="s">
        <v>71</v>
      </c>
      <c r="E63" s="48">
        <f>E64+E65+E66+E67+E68+E69</f>
        <v>22200</v>
      </c>
      <c r="F63" s="47">
        <f t="shared" si="4"/>
        <v>-3000</v>
      </c>
      <c r="G63" s="48">
        <f>G64+G65+G66+G67+G68+G69</f>
        <v>19200</v>
      </c>
      <c r="H63" s="48">
        <f t="shared" si="5"/>
        <v>86.486486486486484</v>
      </c>
    </row>
    <row r="64" spans="1:8" x14ac:dyDescent="0.25">
      <c r="A64" s="102"/>
      <c r="B64" s="102"/>
      <c r="C64" s="111">
        <v>11</v>
      </c>
      <c r="D64" s="114" t="s">
        <v>18</v>
      </c>
      <c r="E64" s="47">
        <v>3000</v>
      </c>
      <c r="F64" s="47">
        <f t="shared" si="4"/>
        <v>-3000</v>
      </c>
      <c r="G64" s="47">
        <v>0</v>
      </c>
      <c r="H64" s="48">
        <f t="shared" si="5"/>
        <v>0</v>
      </c>
    </row>
    <row r="65" spans="1:8" x14ac:dyDescent="0.25">
      <c r="A65" s="102"/>
      <c r="B65" s="102"/>
      <c r="C65" s="111">
        <v>12</v>
      </c>
      <c r="D65" s="114" t="s">
        <v>61</v>
      </c>
      <c r="E65" s="47">
        <v>4000</v>
      </c>
      <c r="F65" s="47">
        <f t="shared" si="4"/>
        <v>0</v>
      </c>
      <c r="G65" s="47">
        <v>4000</v>
      </c>
      <c r="H65" s="47">
        <f t="shared" si="5"/>
        <v>100</v>
      </c>
    </row>
    <row r="66" spans="1:8" x14ac:dyDescent="0.25">
      <c r="A66" s="102"/>
      <c r="B66" s="102"/>
      <c r="C66" s="111">
        <v>31</v>
      </c>
      <c r="D66" s="114" t="s">
        <v>40</v>
      </c>
      <c r="E66" s="47">
        <v>850</v>
      </c>
      <c r="F66" s="47">
        <f t="shared" si="4"/>
        <v>0</v>
      </c>
      <c r="G66" s="47">
        <v>850</v>
      </c>
      <c r="H66" s="47">
        <f t="shared" si="5"/>
        <v>100</v>
      </c>
    </row>
    <row r="67" spans="1:8" x14ac:dyDescent="0.25">
      <c r="A67" s="102"/>
      <c r="B67" s="102"/>
      <c r="C67" s="111">
        <v>32</v>
      </c>
      <c r="D67" s="114" t="s">
        <v>67</v>
      </c>
      <c r="E67" s="47">
        <v>200</v>
      </c>
      <c r="F67" s="47">
        <f t="shared" si="4"/>
        <v>0</v>
      </c>
      <c r="G67" s="47">
        <v>200</v>
      </c>
      <c r="H67" s="47">
        <f t="shared" si="5"/>
        <v>100</v>
      </c>
    </row>
    <row r="68" spans="1:8" ht="28.5" x14ac:dyDescent="0.25">
      <c r="A68" s="102"/>
      <c r="B68" s="102"/>
      <c r="C68" s="111">
        <v>51</v>
      </c>
      <c r="D68" s="114" t="s">
        <v>68</v>
      </c>
      <c r="E68" s="47">
        <v>13900</v>
      </c>
      <c r="F68" s="47">
        <f t="shared" si="4"/>
        <v>0</v>
      </c>
      <c r="G68" s="47">
        <v>13900</v>
      </c>
      <c r="H68" s="47">
        <f t="shared" si="5"/>
        <v>100</v>
      </c>
    </row>
    <row r="69" spans="1:8" x14ac:dyDescent="0.25">
      <c r="A69" s="102"/>
      <c r="B69" s="102"/>
      <c r="C69" s="111">
        <v>611</v>
      </c>
      <c r="D69" s="114" t="s">
        <v>64</v>
      </c>
      <c r="E69" s="47">
        <v>250</v>
      </c>
      <c r="F69" s="47">
        <f t="shared" si="4"/>
        <v>0</v>
      </c>
      <c r="G69" s="47">
        <v>250</v>
      </c>
      <c r="H69" s="47">
        <f t="shared" si="5"/>
        <v>100</v>
      </c>
    </row>
    <row r="70" spans="1:8" ht="42.75" x14ac:dyDescent="0.25">
      <c r="A70" s="49"/>
      <c r="B70" s="49">
        <v>45</v>
      </c>
      <c r="C70" s="115"/>
      <c r="D70" s="116" t="s">
        <v>72</v>
      </c>
      <c r="E70" s="48">
        <f>E71+E72</f>
        <v>1500</v>
      </c>
      <c r="F70" s="47">
        <f t="shared" si="4"/>
        <v>7500</v>
      </c>
      <c r="G70" s="48">
        <f>G71+G72</f>
        <v>9000</v>
      </c>
      <c r="H70" s="48">
        <f t="shared" si="5"/>
        <v>600</v>
      </c>
    </row>
    <row r="71" spans="1:8" x14ac:dyDescent="0.25">
      <c r="A71" s="102"/>
      <c r="B71" s="102"/>
      <c r="C71" s="111">
        <v>11</v>
      </c>
      <c r="D71" s="114" t="s">
        <v>18</v>
      </c>
      <c r="E71" s="47">
        <v>0</v>
      </c>
      <c r="F71" s="47">
        <f t="shared" si="4"/>
        <v>7500</v>
      </c>
      <c r="G71" s="47">
        <v>7500</v>
      </c>
      <c r="H71" s="47">
        <v>0</v>
      </c>
    </row>
    <row r="72" spans="1:8" x14ac:dyDescent="0.25">
      <c r="A72" s="102"/>
      <c r="B72" s="102"/>
      <c r="C72" s="111">
        <v>31</v>
      </c>
      <c r="D72" s="114" t="s">
        <v>40</v>
      </c>
      <c r="E72" s="47">
        <v>1500</v>
      </c>
      <c r="F72" s="47">
        <f t="shared" si="4"/>
        <v>0</v>
      </c>
      <c r="G72" s="47">
        <v>1500</v>
      </c>
      <c r="H72" s="47">
        <f t="shared" si="5"/>
        <v>100</v>
      </c>
    </row>
    <row r="73" spans="1:8" x14ac:dyDescent="0.25">
      <c r="F73" s="50"/>
    </row>
  </sheetData>
  <mergeCells count="5">
    <mergeCell ref="A7:H7"/>
    <mergeCell ref="A31:H31"/>
    <mergeCell ref="A1:H1"/>
    <mergeCell ref="A3:H3"/>
    <mergeCell ref="A5:H5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"/>
  <sheetViews>
    <sheetView workbookViewId="0">
      <selection activeCell="A9" sqref="A9:E15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5" ht="42" customHeight="1" x14ac:dyDescent="0.25">
      <c r="A1" s="28" t="s">
        <v>128</v>
      </c>
      <c r="B1" s="28"/>
      <c r="C1" s="28"/>
      <c r="D1" s="28"/>
      <c r="E1" s="28"/>
    </row>
    <row r="2" spans="1:5" ht="18" customHeight="1" x14ac:dyDescent="0.25">
      <c r="A2" s="5"/>
      <c r="B2" s="5"/>
      <c r="C2" s="5"/>
      <c r="D2" s="5"/>
      <c r="E2" s="5"/>
    </row>
    <row r="3" spans="1:5" ht="15.75" x14ac:dyDescent="0.25">
      <c r="A3" s="28" t="s">
        <v>33</v>
      </c>
      <c r="B3" s="28"/>
      <c r="C3" s="28"/>
      <c r="D3" s="43"/>
      <c r="E3" s="43"/>
    </row>
    <row r="4" spans="1:5" ht="18" x14ac:dyDescent="0.25">
      <c r="A4" s="5"/>
      <c r="B4" s="5"/>
      <c r="C4" s="5"/>
      <c r="D4" s="6"/>
      <c r="E4" s="6"/>
    </row>
    <row r="5" spans="1:5" ht="18" customHeight="1" x14ac:dyDescent="0.25">
      <c r="A5" s="28" t="s">
        <v>13</v>
      </c>
      <c r="B5" s="29"/>
      <c r="C5" s="29"/>
      <c r="D5" s="29"/>
      <c r="E5" s="29"/>
    </row>
    <row r="6" spans="1:5" ht="18" x14ac:dyDescent="0.25">
      <c r="A6" s="5"/>
      <c r="B6" s="5"/>
      <c r="C6" s="5"/>
      <c r="D6" s="6"/>
      <c r="E6" s="6"/>
    </row>
    <row r="7" spans="1:5" ht="15.75" x14ac:dyDescent="0.25">
      <c r="A7" s="28" t="s">
        <v>24</v>
      </c>
      <c r="B7" s="44"/>
      <c r="C7" s="44"/>
      <c r="D7" s="44"/>
      <c r="E7" s="44"/>
    </row>
    <row r="8" spans="1:5" ht="18" x14ac:dyDescent="0.25">
      <c r="A8" s="5"/>
      <c r="B8" s="5"/>
      <c r="C8" s="5"/>
      <c r="D8" s="6"/>
      <c r="E8" s="6"/>
    </row>
    <row r="9" spans="1:5" ht="30" customHeight="1" x14ac:dyDescent="0.25">
      <c r="A9" s="55" t="s">
        <v>25</v>
      </c>
      <c r="B9" s="55" t="s">
        <v>121</v>
      </c>
      <c r="C9" s="55" t="s">
        <v>117</v>
      </c>
      <c r="D9" s="55" t="s">
        <v>122</v>
      </c>
      <c r="E9" s="55" t="s">
        <v>123</v>
      </c>
    </row>
    <row r="10" spans="1:5" ht="15.75" customHeight="1" x14ac:dyDescent="0.25">
      <c r="A10" s="49" t="s">
        <v>26</v>
      </c>
      <c r="B10" s="101"/>
      <c r="C10" s="101"/>
      <c r="D10" s="101"/>
      <c r="E10" s="101"/>
    </row>
    <row r="11" spans="1:5" ht="15.75" customHeight="1" x14ac:dyDescent="0.25">
      <c r="A11" s="49" t="s">
        <v>27</v>
      </c>
      <c r="B11" s="101"/>
      <c r="C11" s="101"/>
      <c r="D11" s="101"/>
      <c r="E11" s="101"/>
    </row>
    <row r="12" spans="1:5" ht="28.5" x14ac:dyDescent="0.25">
      <c r="A12" s="105" t="s">
        <v>28</v>
      </c>
      <c r="B12" s="47">
        <v>13700</v>
      </c>
      <c r="C12" s="47">
        <f>D12-B12</f>
        <v>-2800</v>
      </c>
      <c r="D12" s="47">
        <v>10900</v>
      </c>
      <c r="E12" s="47">
        <f>D12/B12*100</f>
        <v>79.56204379562044</v>
      </c>
    </row>
    <row r="13" spans="1:5" x14ac:dyDescent="0.25">
      <c r="A13" s="110"/>
      <c r="B13" s="47"/>
      <c r="C13" s="47"/>
      <c r="D13" s="47"/>
      <c r="E13" s="47"/>
    </row>
    <row r="14" spans="1:5" x14ac:dyDescent="0.25">
      <c r="A14" s="49" t="s">
        <v>109</v>
      </c>
      <c r="B14" s="47"/>
      <c r="C14" s="47"/>
      <c r="D14" s="47"/>
      <c r="E14" s="47"/>
    </row>
    <row r="15" spans="1:5" ht="28.5" x14ac:dyDescent="0.25">
      <c r="A15" s="111" t="s">
        <v>110</v>
      </c>
      <c r="B15" s="47">
        <v>1247050</v>
      </c>
      <c r="C15" s="47">
        <f t="shared" ref="C13:C15" si="0">D15-B15</f>
        <v>104900</v>
      </c>
      <c r="D15" s="47">
        <v>1351950</v>
      </c>
      <c r="E15" s="47">
        <f t="shared" ref="E13:E15" si="1">D15/B15*100</f>
        <v>108.41185197065073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5"/>
  <sheetViews>
    <sheetView workbookViewId="0">
      <selection activeCell="E23" sqref="E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8" ht="42" customHeight="1" x14ac:dyDescent="0.25">
      <c r="A1" s="28" t="s">
        <v>128</v>
      </c>
      <c r="B1" s="28"/>
      <c r="C1" s="28"/>
      <c r="D1" s="28"/>
      <c r="E1" s="28"/>
      <c r="F1" s="28"/>
      <c r="G1" s="28"/>
      <c r="H1" s="2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28" t="s">
        <v>33</v>
      </c>
      <c r="B3" s="28"/>
      <c r="C3" s="28"/>
      <c r="D3" s="28"/>
      <c r="E3" s="28"/>
      <c r="F3" s="28"/>
      <c r="G3" s="43"/>
      <c r="H3" s="43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28" t="s">
        <v>29</v>
      </c>
      <c r="B5" s="29"/>
      <c r="C5" s="29"/>
      <c r="D5" s="29"/>
      <c r="E5" s="29"/>
      <c r="F5" s="29"/>
      <c r="G5" s="29"/>
      <c r="H5" s="29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30" x14ac:dyDescent="0.25">
      <c r="A7" s="55" t="s">
        <v>14</v>
      </c>
      <c r="B7" s="54" t="s">
        <v>15</v>
      </c>
      <c r="C7" s="54" t="s">
        <v>16</v>
      </c>
      <c r="D7" s="54" t="s">
        <v>49</v>
      </c>
      <c r="E7" s="55" t="s">
        <v>55</v>
      </c>
      <c r="F7" s="55" t="s">
        <v>50</v>
      </c>
      <c r="G7" s="55" t="s">
        <v>44</v>
      </c>
      <c r="H7" s="55" t="s">
        <v>51</v>
      </c>
    </row>
    <row r="8" spans="1:8" ht="30" x14ac:dyDescent="0.25">
      <c r="A8" s="49">
        <v>8</v>
      </c>
      <c r="B8" s="49"/>
      <c r="C8" s="49"/>
      <c r="D8" s="49" t="s">
        <v>30</v>
      </c>
      <c r="E8" s="101">
        <v>0</v>
      </c>
      <c r="F8" s="101">
        <v>0</v>
      </c>
      <c r="G8" s="101">
        <v>0</v>
      </c>
      <c r="H8" s="101">
        <v>0</v>
      </c>
    </row>
    <row r="9" spans="1:8" x14ac:dyDescent="0.25">
      <c r="A9" s="49"/>
      <c r="B9" s="102">
        <v>84</v>
      </c>
      <c r="C9" s="102"/>
      <c r="D9" s="102" t="s">
        <v>37</v>
      </c>
      <c r="E9" s="101"/>
      <c r="F9" s="101"/>
      <c r="G9" s="101"/>
      <c r="H9" s="101"/>
    </row>
    <row r="10" spans="1:8" ht="28.5" x14ac:dyDescent="0.25">
      <c r="A10" s="103"/>
      <c r="B10" s="103"/>
      <c r="C10" s="104">
        <v>81</v>
      </c>
      <c r="D10" s="105" t="s">
        <v>38</v>
      </c>
      <c r="E10" s="101"/>
      <c r="F10" s="101"/>
      <c r="G10" s="101"/>
      <c r="H10" s="101"/>
    </row>
    <row r="11" spans="1:8" ht="45" x14ac:dyDescent="0.25">
      <c r="A11" s="106">
        <v>5</v>
      </c>
      <c r="B11" s="106"/>
      <c r="C11" s="106"/>
      <c r="D11" s="107" t="s">
        <v>31</v>
      </c>
      <c r="E11" s="101">
        <v>0</v>
      </c>
      <c r="F11" s="101">
        <v>0</v>
      </c>
      <c r="G11" s="101">
        <v>0</v>
      </c>
      <c r="H11" s="101">
        <v>0</v>
      </c>
    </row>
    <row r="12" spans="1:8" ht="42.75" x14ac:dyDescent="0.25">
      <c r="A12" s="102"/>
      <c r="B12" s="102">
        <v>54</v>
      </c>
      <c r="C12" s="102"/>
      <c r="D12" s="108" t="s">
        <v>39</v>
      </c>
      <c r="E12" s="101"/>
      <c r="F12" s="101"/>
      <c r="G12" s="101"/>
      <c r="H12" s="109"/>
    </row>
    <row r="13" spans="1:8" x14ac:dyDescent="0.25">
      <c r="A13" s="102"/>
      <c r="B13" s="102"/>
      <c r="C13" s="104">
        <v>11</v>
      </c>
      <c r="D13" s="104" t="s">
        <v>18</v>
      </c>
      <c r="E13" s="101"/>
      <c r="F13" s="101"/>
      <c r="G13" s="101"/>
      <c r="H13" s="109"/>
    </row>
    <row r="14" spans="1:8" x14ac:dyDescent="0.25">
      <c r="A14" s="102"/>
      <c r="B14" s="102"/>
      <c r="C14" s="104">
        <v>31</v>
      </c>
      <c r="D14" s="104" t="s">
        <v>40</v>
      </c>
      <c r="E14" s="101"/>
      <c r="F14" s="101"/>
      <c r="G14" s="101"/>
      <c r="H14" s="109"/>
    </row>
    <row r="15" spans="1:8" x14ac:dyDescent="0.25">
      <c r="A15" s="45"/>
      <c r="B15" s="45"/>
      <c r="C15" s="45"/>
      <c r="D15" s="45"/>
      <c r="E15" s="45"/>
      <c r="F15" s="45"/>
      <c r="G15" s="45"/>
      <c r="H15" s="45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1"/>
  <sheetViews>
    <sheetView tabSelected="1" topLeftCell="A112" workbookViewId="0">
      <selection activeCell="K13" sqref="K13"/>
    </sheetView>
  </sheetViews>
  <sheetFormatPr defaultRowHeight="15" x14ac:dyDescent="0.25"/>
  <cols>
    <col min="1" max="1" width="7.5703125" bestFit="1" customWidth="1"/>
    <col min="2" max="2" width="9.140625" bestFit="1" customWidth="1"/>
    <col min="3" max="3" width="8.7109375" customWidth="1"/>
    <col min="4" max="4" width="30" customWidth="1"/>
    <col min="5" max="8" width="25.28515625" customWidth="1"/>
  </cols>
  <sheetData>
    <row r="1" spans="1:8" ht="42" customHeight="1" x14ac:dyDescent="0.25">
      <c r="A1" s="28" t="s">
        <v>128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5"/>
      <c r="B2" s="5"/>
      <c r="C2" s="5"/>
      <c r="D2" s="5"/>
      <c r="E2" s="5"/>
      <c r="F2" s="5"/>
      <c r="G2" s="6"/>
      <c r="H2" s="6"/>
    </row>
    <row r="3" spans="1:8" ht="18" customHeight="1" x14ac:dyDescent="0.25">
      <c r="A3" s="28" t="s">
        <v>32</v>
      </c>
      <c r="B3" s="29"/>
      <c r="C3" s="29"/>
      <c r="D3" s="29"/>
      <c r="E3" s="29"/>
      <c r="F3" s="29"/>
      <c r="G3" s="29"/>
      <c r="H3" s="29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x14ac:dyDescent="0.25">
      <c r="A5" s="51" t="s">
        <v>34</v>
      </c>
      <c r="B5" s="52"/>
      <c r="C5" s="53"/>
      <c r="D5" s="54" t="s">
        <v>35</v>
      </c>
      <c r="E5" s="55" t="s">
        <v>116</v>
      </c>
      <c r="F5" s="55" t="s">
        <v>117</v>
      </c>
      <c r="G5" s="55" t="s">
        <v>115</v>
      </c>
      <c r="H5" s="55" t="s">
        <v>114</v>
      </c>
    </row>
    <row r="6" spans="1:8" ht="60" x14ac:dyDescent="0.25">
      <c r="A6" s="56" t="s">
        <v>73</v>
      </c>
      <c r="B6" s="57"/>
      <c r="C6" s="58"/>
      <c r="D6" s="59" t="s">
        <v>74</v>
      </c>
      <c r="E6" s="48"/>
      <c r="F6" s="48"/>
      <c r="G6" s="48"/>
      <c r="H6" s="48"/>
    </row>
    <row r="7" spans="1:8" x14ac:dyDescent="0.25">
      <c r="A7" s="60"/>
      <c r="B7" s="61">
        <v>80023</v>
      </c>
      <c r="C7" s="62"/>
      <c r="D7" s="59" t="s">
        <v>78</v>
      </c>
      <c r="E7" s="48">
        <f>E9+E10+E12+E13</f>
        <v>13700</v>
      </c>
      <c r="F7" s="48">
        <f>F9+F10+F12+F13</f>
        <v>-2800</v>
      </c>
      <c r="G7" s="48">
        <f>G9+G10+G12+G13</f>
        <v>10900</v>
      </c>
      <c r="H7" s="48">
        <f t="shared" ref="H7:H64" si="0">G7/E7*100</f>
        <v>79.56204379562044</v>
      </c>
    </row>
    <row r="8" spans="1:8" x14ac:dyDescent="0.25">
      <c r="A8" s="63" t="s">
        <v>79</v>
      </c>
      <c r="B8" s="64"/>
      <c r="C8" s="62"/>
      <c r="D8" s="65" t="s">
        <v>18</v>
      </c>
      <c r="E8" s="47"/>
      <c r="F8" s="47"/>
      <c r="G8" s="47"/>
      <c r="H8" s="48"/>
    </row>
    <row r="9" spans="1:8" x14ac:dyDescent="0.25">
      <c r="A9" s="60">
        <v>31</v>
      </c>
      <c r="B9" s="66"/>
      <c r="C9" s="62"/>
      <c r="D9" s="65" t="s">
        <v>22</v>
      </c>
      <c r="E9" s="47">
        <v>2800</v>
      </c>
      <c r="F9" s="47">
        <f>G9-E9</f>
        <v>2100</v>
      </c>
      <c r="G9" s="47">
        <v>4900</v>
      </c>
      <c r="H9" s="48">
        <f t="shared" si="0"/>
        <v>175</v>
      </c>
    </row>
    <row r="10" spans="1:8" x14ac:dyDescent="0.25">
      <c r="A10" s="60">
        <v>32</v>
      </c>
      <c r="B10" s="66"/>
      <c r="C10" s="62"/>
      <c r="D10" s="65" t="s">
        <v>36</v>
      </c>
      <c r="E10" s="47">
        <v>500</v>
      </c>
      <c r="F10" s="47">
        <f t="shared" ref="F10:F82" si="1">G10-E10</f>
        <v>-200</v>
      </c>
      <c r="G10" s="47">
        <v>300</v>
      </c>
      <c r="H10" s="48">
        <f t="shared" si="0"/>
        <v>60</v>
      </c>
    </row>
    <row r="11" spans="1:8" ht="28.5" x14ac:dyDescent="0.25">
      <c r="A11" s="63" t="s">
        <v>76</v>
      </c>
      <c r="B11" s="67"/>
      <c r="C11" s="62"/>
      <c r="D11" s="65" t="s">
        <v>77</v>
      </c>
      <c r="E11" s="47"/>
      <c r="F11" s="47"/>
      <c r="G11" s="47"/>
      <c r="H11" s="48"/>
    </row>
    <row r="12" spans="1:8" ht="21" customHeight="1" x14ac:dyDescent="0.25">
      <c r="A12" s="60">
        <v>31</v>
      </c>
      <c r="B12" s="66"/>
      <c r="C12" s="62"/>
      <c r="D12" s="65" t="s">
        <v>22</v>
      </c>
      <c r="E12" s="47">
        <v>9200</v>
      </c>
      <c r="F12" s="47">
        <f t="shared" si="1"/>
        <v>-3500</v>
      </c>
      <c r="G12" s="47">
        <v>5700</v>
      </c>
      <c r="H12" s="48">
        <f t="shared" si="0"/>
        <v>61.95652173913043</v>
      </c>
    </row>
    <row r="13" spans="1:8" x14ac:dyDescent="0.25">
      <c r="A13" s="60">
        <v>32</v>
      </c>
      <c r="B13" s="66"/>
      <c r="C13" s="62"/>
      <c r="D13" s="65" t="s">
        <v>36</v>
      </c>
      <c r="E13" s="47">
        <v>1200</v>
      </c>
      <c r="F13" s="47">
        <f t="shared" si="1"/>
        <v>-1200</v>
      </c>
      <c r="G13" s="47">
        <v>0</v>
      </c>
      <c r="H13" s="48">
        <f t="shared" si="0"/>
        <v>0</v>
      </c>
    </row>
    <row r="14" spans="1:8" x14ac:dyDescent="0.25">
      <c r="A14" s="68"/>
      <c r="B14" s="69"/>
      <c r="C14" s="69"/>
      <c r="D14" s="69"/>
      <c r="E14" s="69"/>
      <c r="F14" s="69"/>
      <c r="G14" s="69"/>
      <c r="H14" s="70"/>
    </row>
    <row r="15" spans="1:8" ht="30" x14ac:dyDescent="0.25">
      <c r="A15" s="71" t="s">
        <v>80</v>
      </c>
      <c r="B15" s="64"/>
      <c r="C15" s="72"/>
      <c r="D15" s="59" t="s">
        <v>81</v>
      </c>
      <c r="E15" s="47"/>
      <c r="F15" s="47"/>
      <c r="G15" s="47"/>
      <c r="H15" s="48"/>
    </row>
    <row r="16" spans="1:8" ht="45" x14ac:dyDescent="0.25">
      <c r="A16" s="60"/>
      <c r="B16" s="73">
        <v>510001</v>
      </c>
      <c r="C16" s="62"/>
      <c r="D16" s="59" t="s">
        <v>108</v>
      </c>
      <c r="E16" s="48">
        <f>E18+E19</f>
        <v>905000</v>
      </c>
      <c r="F16" s="48">
        <f t="shared" si="1"/>
        <v>133000</v>
      </c>
      <c r="G16" s="48">
        <f>G18+G19</f>
        <v>1038000</v>
      </c>
      <c r="H16" s="48">
        <f t="shared" si="0"/>
        <v>114.69613259668508</v>
      </c>
    </row>
    <row r="17" spans="1:8" x14ac:dyDescent="0.25">
      <c r="A17" s="63" t="s">
        <v>75</v>
      </c>
      <c r="B17" s="67"/>
      <c r="C17" s="74"/>
      <c r="D17" s="65"/>
      <c r="E17" s="47"/>
      <c r="F17" s="47">
        <f t="shared" si="1"/>
        <v>0</v>
      </c>
      <c r="G17" s="47"/>
      <c r="H17" s="48"/>
    </row>
    <row r="18" spans="1:8" x14ac:dyDescent="0.25">
      <c r="A18" s="60">
        <v>31</v>
      </c>
      <c r="B18" s="66"/>
      <c r="C18" s="62"/>
      <c r="D18" s="65" t="s">
        <v>22</v>
      </c>
      <c r="E18" s="47">
        <v>884000</v>
      </c>
      <c r="F18" s="47">
        <f t="shared" si="1"/>
        <v>130000</v>
      </c>
      <c r="G18" s="47">
        <v>1014000</v>
      </c>
      <c r="H18" s="48">
        <f t="shared" si="0"/>
        <v>114.70588235294117</v>
      </c>
    </row>
    <row r="19" spans="1:8" x14ac:dyDescent="0.25">
      <c r="A19" s="60">
        <v>32</v>
      </c>
      <c r="B19" s="66"/>
      <c r="C19" s="62"/>
      <c r="D19" s="65" t="s">
        <v>36</v>
      </c>
      <c r="E19" s="47">
        <v>21000</v>
      </c>
      <c r="F19" s="47">
        <f t="shared" si="1"/>
        <v>3000</v>
      </c>
      <c r="G19" s="47">
        <v>24000</v>
      </c>
      <c r="H19" s="48">
        <f t="shared" si="0"/>
        <v>114.28571428571428</v>
      </c>
    </row>
    <row r="20" spans="1:8" x14ac:dyDescent="0.25">
      <c r="A20" s="60"/>
      <c r="B20" s="69"/>
      <c r="C20" s="69"/>
      <c r="D20" s="69"/>
      <c r="E20" s="69"/>
      <c r="F20" s="69"/>
      <c r="G20" s="69"/>
      <c r="H20" s="70"/>
    </row>
    <row r="21" spans="1:8" ht="45" x14ac:dyDescent="0.25">
      <c r="A21" s="71" t="s">
        <v>82</v>
      </c>
      <c r="B21" s="75"/>
      <c r="C21" s="76"/>
      <c r="D21" s="59" t="s">
        <v>84</v>
      </c>
      <c r="E21" s="48"/>
      <c r="F21" s="47"/>
      <c r="G21" s="48"/>
      <c r="H21" s="48"/>
    </row>
    <row r="22" spans="1:8" x14ac:dyDescent="0.25">
      <c r="A22" s="71"/>
      <c r="B22" s="75">
        <v>540001</v>
      </c>
      <c r="C22" s="76"/>
      <c r="D22" s="59" t="s">
        <v>61</v>
      </c>
      <c r="E22" s="48">
        <f>E24+E25</f>
        <v>54000</v>
      </c>
      <c r="F22" s="48">
        <f t="shared" si="1"/>
        <v>0</v>
      </c>
      <c r="G22" s="48">
        <f>G24+G25</f>
        <v>54000</v>
      </c>
      <c r="H22" s="48">
        <f t="shared" si="0"/>
        <v>100</v>
      </c>
    </row>
    <row r="23" spans="1:8" x14ac:dyDescent="0.25">
      <c r="A23" s="63" t="s">
        <v>83</v>
      </c>
      <c r="B23" s="75"/>
      <c r="C23" s="76"/>
      <c r="D23" s="65" t="s">
        <v>61</v>
      </c>
      <c r="E23" s="47"/>
      <c r="F23" s="47">
        <f t="shared" si="1"/>
        <v>0</v>
      </c>
      <c r="G23" s="47"/>
      <c r="H23" s="48"/>
    </row>
    <row r="24" spans="1:8" x14ac:dyDescent="0.25">
      <c r="A24" s="77">
        <v>32</v>
      </c>
      <c r="B24" s="75"/>
      <c r="C24" s="76"/>
      <c r="D24" s="65" t="s">
        <v>36</v>
      </c>
      <c r="E24" s="47">
        <v>53700</v>
      </c>
      <c r="F24" s="47">
        <f t="shared" si="1"/>
        <v>-200</v>
      </c>
      <c r="G24" s="47">
        <v>53500</v>
      </c>
      <c r="H24" s="48">
        <f t="shared" si="0"/>
        <v>99.627560521415276</v>
      </c>
    </row>
    <row r="25" spans="1:8" x14ac:dyDescent="0.25">
      <c r="A25" s="77">
        <v>34</v>
      </c>
      <c r="B25" s="75"/>
      <c r="C25" s="76"/>
      <c r="D25" s="65" t="s">
        <v>66</v>
      </c>
      <c r="E25" s="47">
        <v>300</v>
      </c>
      <c r="F25" s="47">
        <f t="shared" si="1"/>
        <v>200</v>
      </c>
      <c r="G25" s="47">
        <v>500</v>
      </c>
      <c r="H25" s="48">
        <f t="shared" si="0"/>
        <v>166.66666666666669</v>
      </c>
    </row>
    <row r="26" spans="1:8" x14ac:dyDescent="0.25">
      <c r="A26" s="60"/>
      <c r="B26" s="73">
        <v>540003</v>
      </c>
      <c r="C26" s="62"/>
      <c r="D26" s="59" t="s">
        <v>85</v>
      </c>
      <c r="E26" s="47"/>
      <c r="F26" s="47"/>
      <c r="G26" s="47"/>
      <c r="H26" s="48"/>
    </row>
    <row r="27" spans="1:8" ht="42.75" customHeight="1" x14ac:dyDescent="0.25">
      <c r="A27" s="63" t="s">
        <v>83</v>
      </c>
      <c r="B27" s="67"/>
      <c r="C27" s="74"/>
      <c r="D27" s="65" t="s">
        <v>61</v>
      </c>
      <c r="E27" s="48">
        <v>4000</v>
      </c>
      <c r="F27" s="48">
        <f t="shared" si="1"/>
        <v>0</v>
      </c>
      <c r="G27" s="48">
        <v>4000</v>
      </c>
      <c r="H27" s="48"/>
    </row>
    <row r="28" spans="1:8" ht="42.75" x14ac:dyDescent="0.25">
      <c r="A28" s="60">
        <v>42</v>
      </c>
      <c r="B28" s="66"/>
      <c r="C28" s="62"/>
      <c r="D28" s="65" t="s">
        <v>47</v>
      </c>
      <c r="E28" s="47">
        <v>4000</v>
      </c>
      <c r="F28" s="47">
        <f t="shared" si="1"/>
        <v>0</v>
      </c>
      <c r="G28" s="47">
        <v>4000</v>
      </c>
      <c r="H28" s="48">
        <f t="shared" si="0"/>
        <v>100</v>
      </c>
    </row>
    <row r="29" spans="1:8" x14ac:dyDescent="0.25">
      <c r="A29" s="68"/>
      <c r="B29" s="69"/>
      <c r="C29" s="69"/>
      <c r="D29" s="69"/>
      <c r="E29" s="69"/>
      <c r="F29" s="69"/>
      <c r="G29" s="69"/>
      <c r="H29" s="70"/>
    </row>
    <row r="30" spans="1:8" x14ac:dyDescent="0.25">
      <c r="A30" s="56" t="s">
        <v>86</v>
      </c>
      <c r="B30" s="57"/>
      <c r="C30" s="58"/>
      <c r="D30" s="59" t="s">
        <v>41</v>
      </c>
      <c r="E30" s="47"/>
      <c r="F30" s="47"/>
      <c r="G30" s="47"/>
      <c r="H30" s="48"/>
    </row>
    <row r="31" spans="1:8" x14ac:dyDescent="0.25">
      <c r="A31" s="78"/>
      <c r="B31" s="79">
        <v>550001</v>
      </c>
      <c r="C31" s="59"/>
      <c r="D31" s="59" t="s">
        <v>87</v>
      </c>
      <c r="E31" s="48">
        <f>E33+E34+E36+E37</f>
        <v>96800</v>
      </c>
      <c r="F31" s="47">
        <f t="shared" si="1"/>
        <v>1400</v>
      </c>
      <c r="G31" s="48">
        <f>G33+G34+G36+G37</f>
        <v>98200</v>
      </c>
      <c r="H31" s="48">
        <f t="shared" si="0"/>
        <v>101.44628099173553</v>
      </c>
    </row>
    <row r="32" spans="1:8" ht="42.75" customHeight="1" x14ac:dyDescent="0.25">
      <c r="A32" s="80" t="s">
        <v>79</v>
      </c>
      <c r="B32" s="81"/>
      <c r="C32" s="82"/>
      <c r="D32" s="83" t="s">
        <v>18</v>
      </c>
      <c r="E32" s="47"/>
      <c r="F32" s="47">
        <f t="shared" si="1"/>
        <v>0</v>
      </c>
      <c r="G32" s="47"/>
      <c r="H32" s="48"/>
    </row>
    <row r="33" spans="1:8" ht="13.5" customHeight="1" x14ac:dyDescent="0.25">
      <c r="A33" s="84">
        <v>31</v>
      </c>
      <c r="B33" s="79"/>
      <c r="C33" s="59"/>
      <c r="D33" s="65" t="s">
        <v>22</v>
      </c>
      <c r="E33" s="47">
        <v>59000</v>
      </c>
      <c r="F33" s="47">
        <f t="shared" si="1"/>
        <v>2000</v>
      </c>
      <c r="G33" s="47">
        <v>61000</v>
      </c>
      <c r="H33" s="48">
        <f t="shared" si="0"/>
        <v>103.38983050847457</v>
      </c>
    </row>
    <row r="34" spans="1:8" x14ac:dyDescent="0.25">
      <c r="A34" s="84">
        <v>32</v>
      </c>
      <c r="B34" s="79"/>
      <c r="C34" s="59"/>
      <c r="D34" s="65" t="s">
        <v>36</v>
      </c>
      <c r="E34" s="47">
        <v>2500</v>
      </c>
      <c r="F34" s="47">
        <f t="shared" si="1"/>
        <v>-600</v>
      </c>
      <c r="G34" s="47">
        <v>1900</v>
      </c>
      <c r="H34" s="48">
        <f t="shared" si="0"/>
        <v>76</v>
      </c>
    </row>
    <row r="35" spans="1:8" x14ac:dyDescent="0.25">
      <c r="A35" s="80" t="s">
        <v>88</v>
      </c>
      <c r="B35" s="85"/>
      <c r="C35" s="59"/>
      <c r="D35" s="65" t="s">
        <v>67</v>
      </c>
      <c r="E35" s="47"/>
      <c r="F35" s="47"/>
      <c r="G35" s="47"/>
      <c r="H35" s="48"/>
    </row>
    <row r="36" spans="1:8" x14ac:dyDescent="0.25">
      <c r="A36" s="84">
        <v>31</v>
      </c>
      <c r="B36" s="79"/>
      <c r="C36" s="59"/>
      <c r="D36" s="65" t="s">
        <v>22</v>
      </c>
      <c r="E36" s="47">
        <v>3700</v>
      </c>
      <c r="F36" s="47">
        <f t="shared" si="1"/>
        <v>0</v>
      </c>
      <c r="G36" s="47">
        <v>3700</v>
      </c>
      <c r="H36" s="48">
        <f t="shared" si="0"/>
        <v>100</v>
      </c>
    </row>
    <row r="37" spans="1:8" x14ac:dyDescent="0.25">
      <c r="A37" s="84">
        <v>32</v>
      </c>
      <c r="B37" s="79"/>
      <c r="C37" s="59"/>
      <c r="D37" s="65" t="s">
        <v>36</v>
      </c>
      <c r="E37" s="47">
        <v>31600</v>
      </c>
      <c r="F37" s="47">
        <f t="shared" si="1"/>
        <v>0</v>
      </c>
      <c r="G37" s="47">
        <v>31600</v>
      </c>
      <c r="H37" s="48">
        <f t="shared" si="0"/>
        <v>100</v>
      </c>
    </row>
    <row r="38" spans="1:8" x14ac:dyDescent="0.25">
      <c r="A38" s="68"/>
      <c r="B38" s="69"/>
      <c r="C38" s="69"/>
      <c r="D38" s="69"/>
      <c r="E38" s="69"/>
      <c r="F38" s="69"/>
      <c r="G38" s="69"/>
      <c r="H38" s="70"/>
    </row>
    <row r="39" spans="1:8" x14ac:dyDescent="0.25">
      <c r="A39" s="78"/>
      <c r="B39" s="79">
        <v>550008</v>
      </c>
      <c r="C39" s="59"/>
      <c r="D39" s="59" t="s">
        <v>89</v>
      </c>
      <c r="E39" s="48">
        <f>E41+E43</f>
        <v>7500</v>
      </c>
      <c r="F39" s="48">
        <f t="shared" si="1"/>
        <v>-3500</v>
      </c>
      <c r="G39" s="48">
        <f>G41+G43</f>
        <v>4000</v>
      </c>
      <c r="H39" s="48">
        <f t="shared" si="0"/>
        <v>53.333333333333336</v>
      </c>
    </row>
    <row r="40" spans="1:8" x14ac:dyDescent="0.25">
      <c r="A40" s="80" t="s">
        <v>88</v>
      </c>
      <c r="B40" s="81"/>
      <c r="C40" s="59"/>
      <c r="D40" s="59" t="s">
        <v>67</v>
      </c>
      <c r="E40" s="47"/>
      <c r="F40" s="47"/>
      <c r="G40" s="47"/>
      <c r="H40" s="48"/>
    </row>
    <row r="41" spans="1:8" x14ac:dyDescent="0.25">
      <c r="A41" s="84">
        <v>32</v>
      </c>
      <c r="B41" s="79"/>
      <c r="C41" s="59"/>
      <c r="D41" s="59" t="s">
        <v>36</v>
      </c>
      <c r="E41" s="47">
        <v>7200</v>
      </c>
      <c r="F41" s="47">
        <f t="shared" si="1"/>
        <v>-3500</v>
      </c>
      <c r="G41" s="47">
        <v>3700</v>
      </c>
      <c r="H41" s="48">
        <f t="shared" si="0"/>
        <v>51.388888888888886</v>
      </c>
    </row>
    <row r="42" spans="1:8" x14ac:dyDescent="0.25">
      <c r="A42" s="80" t="s">
        <v>93</v>
      </c>
      <c r="B42" s="81"/>
      <c r="C42" s="59"/>
      <c r="D42" s="59" t="s">
        <v>64</v>
      </c>
      <c r="E42" s="47"/>
      <c r="F42" s="47"/>
      <c r="G42" s="47"/>
      <c r="H42" s="48"/>
    </row>
    <row r="43" spans="1:8" x14ac:dyDescent="0.25">
      <c r="A43" s="84">
        <v>32</v>
      </c>
      <c r="B43" s="79"/>
      <c r="C43" s="59"/>
      <c r="D43" s="59" t="s">
        <v>36</v>
      </c>
      <c r="E43" s="47">
        <v>300</v>
      </c>
      <c r="F43" s="47">
        <f t="shared" si="1"/>
        <v>0</v>
      </c>
      <c r="G43" s="47">
        <v>300</v>
      </c>
      <c r="H43" s="48">
        <f t="shared" si="0"/>
        <v>100</v>
      </c>
    </row>
    <row r="44" spans="1:8" x14ac:dyDescent="0.25">
      <c r="A44" s="84"/>
      <c r="B44" s="86"/>
      <c r="C44" s="86"/>
      <c r="D44" s="86"/>
      <c r="E44" s="86"/>
      <c r="F44" s="86"/>
      <c r="G44" s="86"/>
      <c r="H44" s="87"/>
    </row>
    <row r="45" spans="1:8" ht="30" x14ac:dyDescent="0.25">
      <c r="A45" s="78"/>
      <c r="B45" s="79">
        <v>550011</v>
      </c>
      <c r="C45" s="59"/>
      <c r="D45" s="59" t="s">
        <v>90</v>
      </c>
      <c r="E45" s="48">
        <v>950</v>
      </c>
      <c r="F45" s="48">
        <f t="shared" si="1"/>
        <v>0</v>
      </c>
      <c r="G45" s="48">
        <v>950</v>
      </c>
      <c r="H45" s="48">
        <f t="shared" si="0"/>
        <v>100</v>
      </c>
    </row>
    <row r="46" spans="1:8" ht="30" x14ac:dyDescent="0.25">
      <c r="A46" s="80" t="s">
        <v>75</v>
      </c>
      <c r="B46" s="88"/>
      <c r="C46" s="59"/>
      <c r="D46" s="59" t="s">
        <v>62</v>
      </c>
      <c r="E46" s="47"/>
      <c r="F46" s="47">
        <f t="shared" si="1"/>
        <v>0</v>
      </c>
      <c r="G46" s="47"/>
      <c r="H46" s="48"/>
    </row>
    <row r="47" spans="1:8" x14ac:dyDescent="0.25">
      <c r="A47" s="84">
        <v>32</v>
      </c>
      <c r="B47" s="79"/>
      <c r="C47" s="59"/>
      <c r="D47" s="59" t="s">
        <v>36</v>
      </c>
      <c r="E47" s="47">
        <v>950</v>
      </c>
      <c r="F47" s="47">
        <f t="shared" si="1"/>
        <v>0</v>
      </c>
      <c r="G47" s="47">
        <v>950</v>
      </c>
      <c r="H47" s="48">
        <f t="shared" si="0"/>
        <v>100</v>
      </c>
    </row>
    <row r="48" spans="1:8" x14ac:dyDescent="0.25">
      <c r="A48" s="84"/>
      <c r="B48" s="79"/>
      <c r="C48" s="86"/>
      <c r="D48" s="86"/>
      <c r="E48" s="86"/>
      <c r="F48" s="86"/>
      <c r="G48" s="86"/>
      <c r="H48" s="87"/>
    </row>
    <row r="49" spans="1:8" ht="30" x14ac:dyDescent="0.25">
      <c r="A49" s="78"/>
      <c r="B49" s="79">
        <v>550013</v>
      </c>
      <c r="C49" s="59"/>
      <c r="D49" s="59" t="s">
        <v>92</v>
      </c>
      <c r="E49" s="48">
        <f>E51+E52+E53+E55+E57+E58+E60+E62</f>
        <v>13000</v>
      </c>
      <c r="F49" s="48">
        <f>F51+F52+F53+F55+F57+F58+F60+F62</f>
        <v>400</v>
      </c>
      <c r="G49" s="48">
        <f>G51+G52+G53+G55+G57+G58+G60+G62</f>
        <v>13400</v>
      </c>
      <c r="H49" s="48"/>
    </row>
    <row r="50" spans="1:8" x14ac:dyDescent="0.25">
      <c r="A50" s="80" t="s">
        <v>91</v>
      </c>
      <c r="B50" s="81"/>
      <c r="C50" s="59"/>
      <c r="D50" s="83" t="s">
        <v>40</v>
      </c>
      <c r="E50" s="47"/>
      <c r="F50" s="47">
        <f t="shared" si="1"/>
        <v>0</v>
      </c>
      <c r="G50" s="47"/>
      <c r="H50" s="48"/>
    </row>
    <row r="51" spans="1:8" x14ac:dyDescent="0.25">
      <c r="A51" s="84">
        <v>31</v>
      </c>
      <c r="B51" s="79"/>
      <c r="C51" s="59"/>
      <c r="D51" s="65" t="s">
        <v>22</v>
      </c>
      <c r="E51" s="47">
        <v>1050</v>
      </c>
      <c r="F51" s="47">
        <f t="shared" si="1"/>
        <v>1200</v>
      </c>
      <c r="G51" s="47">
        <v>2250</v>
      </c>
      <c r="H51" s="48">
        <f t="shared" si="0"/>
        <v>214.28571428571428</v>
      </c>
    </row>
    <row r="52" spans="1:8" x14ac:dyDescent="0.25">
      <c r="A52" s="84">
        <v>32</v>
      </c>
      <c r="B52" s="79"/>
      <c r="C52" s="59"/>
      <c r="D52" s="65" t="s">
        <v>36</v>
      </c>
      <c r="E52" s="47">
        <v>1400</v>
      </c>
      <c r="F52" s="47">
        <f t="shared" si="1"/>
        <v>0</v>
      </c>
      <c r="G52" s="47">
        <v>1400</v>
      </c>
      <c r="H52" s="48">
        <f t="shared" si="0"/>
        <v>100</v>
      </c>
    </row>
    <row r="53" spans="1:8" x14ac:dyDescent="0.25">
      <c r="A53" s="84">
        <v>38</v>
      </c>
      <c r="B53" s="79"/>
      <c r="C53" s="59"/>
      <c r="D53" s="65" t="s">
        <v>118</v>
      </c>
      <c r="E53" s="47">
        <v>0</v>
      </c>
      <c r="F53" s="47">
        <f t="shared" si="1"/>
        <v>400</v>
      </c>
      <c r="G53" s="47">
        <v>400</v>
      </c>
      <c r="H53" s="48"/>
    </row>
    <row r="54" spans="1:8" x14ac:dyDescent="0.25">
      <c r="A54" s="80" t="s">
        <v>88</v>
      </c>
      <c r="B54" s="79"/>
      <c r="C54" s="59"/>
      <c r="D54" s="83" t="s">
        <v>67</v>
      </c>
      <c r="E54" s="47"/>
      <c r="F54" s="47">
        <f t="shared" si="1"/>
        <v>0</v>
      </c>
      <c r="G54" s="47"/>
      <c r="H54" s="48"/>
    </row>
    <row r="55" spans="1:8" x14ac:dyDescent="0.25">
      <c r="A55" s="84">
        <v>32</v>
      </c>
      <c r="B55" s="79"/>
      <c r="C55" s="59"/>
      <c r="D55" s="65" t="s">
        <v>36</v>
      </c>
      <c r="E55" s="47">
        <v>6100</v>
      </c>
      <c r="F55" s="47">
        <f t="shared" si="1"/>
        <v>1000</v>
      </c>
      <c r="G55" s="47">
        <v>7100</v>
      </c>
      <c r="H55" s="48">
        <f t="shared" si="0"/>
        <v>116.39344262295081</v>
      </c>
    </row>
    <row r="56" spans="1:8" ht="28.5" x14ac:dyDescent="0.25">
      <c r="A56" s="80" t="s">
        <v>75</v>
      </c>
      <c r="B56" s="79"/>
      <c r="C56" s="59"/>
      <c r="D56" s="83" t="s">
        <v>68</v>
      </c>
      <c r="E56" s="47"/>
      <c r="F56" s="47">
        <f t="shared" si="1"/>
        <v>0</v>
      </c>
      <c r="G56" s="47"/>
      <c r="H56" s="48"/>
    </row>
    <row r="57" spans="1:8" x14ac:dyDescent="0.25">
      <c r="A57" s="84">
        <v>32</v>
      </c>
      <c r="B57" s="79"/>
      <c r="C57" s="59"/>
      <c r="D57" s="65" t="s">
        <v>36</v>
      </c>
      <c r="E57" s="47">
        <v>2800</v>
      </c>
      <c r="F57" s="47">
        <f t="shared" si="1"/>
        <v>-1950</v>
      </c>
      <c r="G57" s="47">
        <v>850</v>
      </c>
      <c r="H57" s="48">
        <f t="shared" si="0"/>
        <v>30.357142857142854</v>
      </c>
    </row>
    <row r="58" spans="1:8" ht="28.5" x14ac:dyDescent="0.25">
      <c r="A58" s="84">
        <v>37</v>
      </c>
      <c r="B58" s="79"/>
      <c r="C58" s="59"/>
      <c r="D58" s="65" t="s">
        <v>102</v>
      </c>
      <c r="E58" s="47">
        <v>150</v>
      </c>
      <c r="F58" s="47">
        <f t="shared" si="1"/>
        <v>0</v>
      </c>
      <c r="G58" s="47">
        <v>150</v>
      </c>
      <c r="H58" s="48">
        <f t="shared" si="0"/>
        <v>100</v>
      </c>
    </row>
    <row r="59" spans="1:8" x14ac:dyDescent="0.25">
      <c r="A59" s="80" t="s">
        <v>93</v>
      </c>
      <c r="B59" s="79"/>
      <c r="C59" s="59"/>
      <c r="D59" s="83" t="s">
        <v>64</v>
      </c>
      <c r="E59" s="47"/>
      <c r="F59" s="47">
        <f t="shared" si="1"/>
        <v>0</v>
      </c>
      <c r="G59" s="47"/>
      <c r="H59" s="48"/>
    </row>
    <row r="60" spans="1:8" x14ac:dyDescent="0.25">
      <c r="A60" s="84">
        <v>32</v>
      </c>
      <c r="B60" s="79"/>
      <c r="C60" s="59"/>
      <c r="D60" s="65" t="s">
        <v>67</v>
      </c>
      <c r="E60" s="47">
        <v>500</v>
      </c>
      <c r="F60" s="47">
        <f t="shared" si="1"/>
        <v>-250</v>
      </c>
      <c r="G60" s="47">
        <v>250</v>
      </c>
      <c r="H60" s="48">
        <f>G60/E60*100</f>
        <v>50</v>
      </c>
    </row>
    <row r="61" spans="1:8" s="45" customFormat="1" ht="25.5" customHeight="1" x14ac:dyDescent="0.25">
      <c r="A61" s="89" t="s">
        <v>119</v>
      </c>
      <c r="B61" s="90"/>
      <c r="C61" s="91"/>
      <c r="D61" s="83" t="s">
        <v>120</v>
      </c>
      <c r="E61" s="47"/>
      <c r="F61" s="47"/>
      <c r="G61" s="47"/>
      <c r="H61" s="48"/>
    </row>
    <row r="62" spans="1:8" ht="25.5" customHeight="1" x14ac:dyDescent="0.25">
      <c r="A62" s="89">
        <v>32</v>
      </c>
      <c r="B62" s="90"/>
      <c r="C62" s="91"/>
      <c r="D62" s="65" t="s">
        <v>36</v>
      </c>
      <c r="E62" s="47">
        <v>1000</v>
      </c>
      <c r="F62" s="47">
        <v>0</v>
      </c>
      <c r="G62" s="47">
        <v>1000</v>
      </c>
      <c r="H62" s="48"/>
    </row>
    <row r="63" spans="1:8" x14ac:dyDescent="0.25">
      <c r="A63" s="68"/>
      <c r="B63" s="69"/>
      <c r="C63" s="69"/>
      <c r="D63" s="69"/>
      <c r="E63" s="69"/>
      <c r="F63" s="69"/>
      <c r="G63" s="69"/>
      <c r="H63" s="70"/>
    </row>
    <row r="64" spans="1:8" ht="30" x14ac:dyDescent="0.25">
      <c r="A64" s="84"/>
      <c r="B64" s="79">
        <v>550014</v>
      </c>
      <c r="C64" s="59"/>
      <c r="D64" s="59" t="s">
        <v>94</v>
      </c>
      <c r="E64" s="48">
        <f>E66+E67+E70+E71+E73</f>
        <v>42500</v>
      </c>
      <c r="F64" s="48">
        <f t="shared" ref="F64" si="2">F66+F67+F70+F71+F73</f>
        <v>-28000</v>
      </c>
      <c r="G64" s="48">
        <f>G66+G68+G70+G71+G73</f>
        <v>22000</v>
      </c>
      <c r="H64" s="48">
        <f t="shared" si="0"/>
        <v>51.764705882352949</v>
      </c>
    </row>
    <row r="65" spans="1:8" x14ac:dyDescent="0.25">
      <c r="A65" s="89" t="s">
        <v>79</v>
      </c>
      <c r="B65" s="90"/>
      <c r="C65" s="91"/>
      <c r="D65" s="83" t="s">
        <v>18</v>
      </c>
      <c r="E65" s="47"/>
      <c r="F65" s="47"/>
      <c r="G65" s="47"/>
      <c r="H65" s="48"/>
    </row>
    <row r="66" spans="1:8" x14ac:dyDescent="0.25">
      <c r="A66" s="84">
        <v>32</v>
      </c>
      <c r="B66" s="79"/>
      <c r="C66" s="59"/>
      <c r="D66" s="65" t="s">
        <v>36</v>
      </c>
      <c r="E66" s="47">
        <v>36000</v>
      </c>
      <c r="F66" s="47">
        <f t="shared" si="1"/>
        <v>-24500</v>
      </c>
      <c r="G66" s="47">
        <v>11500</v>
      </c>
      <c r="H66" s="48">
        <f t="shared" ref="H65:H130" si="3">G66/E66*100</f>
        <v>31.944444444444443</v>
      </c>
    </row>
    <row r="67" spans="1:8" ht="42.75" x14ac:dyDescent="0.25">
      <c r="A67" s="84">
        <v>42</v>
      </c>
      <c r="B67" s="79"/>
      <c r="C67" s="59"/>
      <c r="D67" s="65" t="s">
        <v>47</v>
      </c>
      <c r="E67" s="47">
        <v>3000</v>
      </c>
      <c r="F67" s="47">
        <f t="shared" si="1"/>
        <v>-3000</v>
      </c>
      <c r="G67" s="47">
        <v>0</v>
      </c>
      <c r="H67" s="48">
        <f t="shared" si="3"/>
        <v>0</v>
      </c>
    </row>
    <row r="68" spans="1:8" ht="28.5" x14ac:dyDescent="0.25">
      <c r="A68" s="84">
        <v>45</v>
      </c>
      <c r="B68" s="79"/>
      <c r="C68" s="59"/>
      <c r="D68" s="65" t="s">
        <v>72</v>
      </c>
      <c r="E68" s="47">
        <v>0</v>
      </c>
      <c r="F68" s="47">
        <f>G68-E68</f>
        <v>7500</v>
      </c>
      <c r="G68" s="47">
        <v>7500</v>
      </c>
      <c r="H68" s="48">
        <v>0</v>
      </c>
    </row>
    <row r="69" spans="1:8" x14ac:dyDescent="0.25">
      <c r="A69" s="80" t="s">
        <v>91</v>
      </c>
      <c r="B69" s="79"/>
      <c r="C69" s="59"/>
      <c r="D69" s="83" t="s">
        <v>40</v>
      </c>
      <c r="E69" s="47"/>
      <c r="F69" s="47"/>
      <c r="G69" s="47"/>
      <c r="H69" s="48"/>
    </row>
    <row r="70" spans="1:8" x14ac:dyDescent="0.25">
      <c r="A70" s="84">
        <v>32</v>
      </c>
      <c r="B70" s="79"/>
      <c r="C70" s="59"/>
      <c r="D70" s="65" t="s">
        <v>36</v>
      </c>
      <c r="E70" s="47">
        <v>1800</v>
      </c>
      <c r="F70" s="47">
        <f t="shared" si="1"/>
        <v>-500</v>
      </c>
      <c r="G70" s="47">
        <v>1300</v>
      </c>
      <c r="H70" s="48">
        <f t="shared" si="3"/>
        <v>72.222222222222214</v>
      </c>
    </row>
    <row r="71" spans="1:8" ht="28.5" x14ac:dyDescent="0.25">
      <c r="A71" s="84">
        <v>45</v>
      </c>
      <c r="B71" s="79"/>
      <c r="C71" s="59"/>
      <c r="D71" s="65" t="s">
        <v>72</v>
      </c>
      <c r="E71" s="47">
        <v>1500</v>
      </c>
      <c r="F71" s="47">
        <f t="shared" si="1"/>
        <v>0</v>
      </c>
      <c r="G71" s="47">
        <v>1500</v>
      </c>
      <c r="H71" s="48">
        <f t="shared" si="3"/>
        <v>100</v>
      </c>
    </row>
    <row r="72" spans="1:8" x14ac:dyDescent="0.25">
      <c r="A72" s="80" t="s">
        <v>93</v>
      </c>
      <c r="B72" s="79"/>
      <c r="C72" s="59"/>
      <c r="D72" s="83" t="s">
        <v>64</v>
      </c>
      <c r="E72" s="47"/>
      <c r="F72" s="47"/>
      <c r="G72" s="47"/>
      <c r="H72" s="48"/>
    </row>
    <row r="73" spans="1:8" x14ac:dyDescent="0.25">
      <c r="A73" s="84">
        <v>32</v>
      </c>
      <c r="B73" s="79"/>
      <c r="C73" s="59"/>
      <c r="D73" s="65" t="s">
        <v>36</v>
      </c>
      <c r="E73" s="47">
        <v>200</v>
      </c>
      <c r="F73" s="47">
        <f t="shared" si="1"/>
        <v>0</v>
      </c>
      <c r="G73" s="47">
        <v>200</v>
      </c>
      <c r="H73" s="48">
        <f t="shared" si="3"/>
        <v>100</v>
      </c>
    </row>
    <row r="74" spans="1:8" x14ac:dyDescent="0.25">
      <c r="A74" s="84"/>
      <c r="B74" s="86"/>
      <c r="C74" s="86"/>
      <c r="D74" s="86"/>
      <c r="E74" s="86"/>
      <c r="F74" s="86"/>
      <c r="G74" s="86"/>
      <c r="H74" s="87"/>
    </row>
    <row r="75" spans="1:8" ht="30" x14ac:dyDescent="0.25">
      <c r="A75" s="78"/>
      <c r="B75" s="79">
        <v>550020</v>
      </c>
      <c r="C75" s="59"/>
      <c r="D75" s="59" t="s">
        <v>95</v>
      </c>
      <c r="E75" s="48">
        <f>E77+E79+E80</f>
        <v>13840</v>
      </c>
      <c r="F75" s="48">
        <f t="shared" ref="F75:G75" si="4">F77+F79+F80</f>
        <v>100</v>
      </c>
      <c r="G75" s="48">
        <f t="shared" si="4"/>
        <v>13940</v>
      </c>
      <c r="H75" s="48">
        <f t="shared" si="3"/>
        <v>100.72254335260115</v>
      </c>
    </row>
    <row r="76" spans="1:8" x14ac:dyDescent="0.25">
      <c r="A76" s="80" t="s">
        <v>79</v>
      </c>
      <c r="B76" s="79"/>
      <c r="C76" s="59"/>
      <c r="D76" s="83" t="s">
        <v>18</v>
      </c>
      <c r="E76" s="47"/>
      <c r="F76" s="47"/>
      <c r="G76" s="47"/>
      <c r="H76" s="48"/>
    </row>
    <row r="77" spans="1:8" x14ac:dyDescent="0.25">
      <c r="A77" s="80">
        <v>32</v>
      </c>
      <c r="B77" s="79"/>
      <c r="C77" s="59"/>
      <c r="D77" s="83" t="s">
        <v>36</v>
      </c>
      <c r="E77" s="47">
        <v>12000</v>
      </c>
      <c r="F77" s="47">
        <f>G77-E77</f>
        <v>100</v>
      </c>
      <c r="G77" s="47">
        <v>12100</v>
      </c>
      <c r="H77" s="48">
        <f t="shared" si="3"/>
        <v>100.83333333333333</v>
      </c>
    </row>
    <row r="78" spans="1:8" ht="31.5" customHeight="1" x14ac:dyDescent="0.25">
      <c r="A78" s="80" t="s">
        <v>96</v>
      </c>
      <c r="B78" s="79"/>
      <c r="C78" s="59"/>
      <c r="D78" s="83" t="s">
        <v>69</v>
      </c>
      <c r="E78" s="47"/>
      <c r="F78" s="47"/>
      <c r="G78" s="47"/>
      <c r="H78" s="48"/>
    </row>
    <row r="79" spans="1:8" ht="14.25" customHeight="1" x14ac:dyDescent="0.25">
      <c r="A79" s="80">
        <v>31</v>
      </c>
      <c r="B79" s="79"/>
      <c r="C79" s="59"/>
      <c r="D79" s="83" t="s">
        <v>22</v>
      </c>
      <c r="E79" s="47">
        <v>850</v>
      </c>
      <c r="F79" s="47">
        <f t="shared" si="1"/>
        <v>0</v>
      </c>
      <c r="G79" s="47">
        <v>850</v>
      </c>
      <c r="H79" s="48">
        <f t="shared" si="3"/>
        <v>100</v>
      </c>
    </row>
    <row r="80" spans="1:8" ht="14.25" customHeight="1" x14ac:dyDescent="0.25">
      <c r="A80" s="80">
        <v>32</v>
      </c>
      <c r="B80" s="79"/>
      <c r="C80" s="59"/>
      <c r="D80" s="83" t="s">
        <v>36</v>
      </c>
      <c r="E80" s="47">
        <v>990</v>
      </c>
      <c r="F80" s="47">
        <f t="shared" si="1"/>
        <v>0</v>
      </c>
      <c r="G80" s="47">
        <v>990</v>
      </c>
      <c r="H80" s="48">
        <f t="shared" si="3"/>
        <v>100</v>
      </c>
    </row>
    <row r="81" spans="1:8" ht="14.25" customHeight="1" x14ac:dyDescent="0.25">
      <c r="A81" s="92"/>
      <c r="B81" s="93"/>
      <c r="C81" s="93"/>
      <c r="D81" s="93"/>
      <c r="E81" s="93"/>
      <c r="F81" s="93"/>
      <c r="G81" s="93"/>
      <c r="H81" s="94"/>
    </row>
    <row r="82" spans="1:8" ht="24.75" customHeight="1" x14ac:dyDescent="0.25">
      <c r="A82" s="80"/>
      <c r="B82" s="79">
        <v>550024</v>
      </c>
      <c r="C82" s="59"/>
      <c r="D82" s="59" t="s">
        <v>97</v>
      </c>
      <c r="E82" s="48">
        <v>160</v>
      </c>
      <c r="F82" s="48">
        <f t="shared" si="1"/>
        <v>0</v>
      </c>
      <c r="G82" s="48">
        <v>160</v>
      </c>
      <c r="H82" s="48">
        <f t="shared" si="3"/>
        <v>100</v>
      </c>
    </row>
    <row r="83" spans="1:8" ht="14.25" customHeight="1" x14ac:dyDescent="0.25">
      <c r="A83" s="80" t="s">
        <v>75</v>
      </c>
      <c r="B83" s="79"/>
      <c r="C83" s="59"/>
      <c r="D83" s="83" t="s">
        <v>68</v>
      </c>
      <c r="E83" s="47"/>
      <c r="F83" s="47"/>
      <c r="G83" s="47"/>
      <c r="H83" s="48"/>
    </row>
    <row r="84" spans="1:8" ht="14.25" customHeight="1" x14ac:dyDescent="0.25">
      <c r="A84" s="80">
        <v>32</v>
      </c>
      <c r="B84" s="79"/>
      <c r="C84" s="59"/>
      <c r="D84" s="83" t="s">
        <v>36</v>
      </c>
      <c r="E84" s="47">
        <v>160</v>
      </c>
      <c r="F84" s="47">
        <f t="shared" ref="F84:F130" si="5">G84-E84</f>
        <v>0</v>
      </c>
      <c r="G84" s="47">
        <v>160</v>
      </c>
      <c r="H84" s="48">
        <f t="shared" si="3"/>
        <v>100</v>
      </c>
    </row>
    <row r="85" spans="1:8" ht="14.25" customHeight="1" x14ac:dyDescent="0.25">
      <c r="A85" s="92"/>
      <c r="B85" s="93"/>
      <c r="C85" s="93"/>
      <c r="D85" s="93"/>
      <c r="E85" s="93"/>
      <c r="F85" s="93"/>
      <c r="G85" s="93"/>
      <c r="H85" s="94"/>
    </row>
    <row r="86" spans="1:8" ht="22.5" customHeight="1" x14ac:dyDescent="0.25">
      <c r="A86" s="80"/>
      <c r="B86" s="79">
        <v>550025</v>
      </c>
      <c r="C86" s="59"/>
      <c r="D86" s="59" t="s">
        <v>98</v>
      </c>
      <c r="E86" s="48">
        <v>1800</v>
      </c>
      <c r="F86" s="48">
        <f t="shared" si="5"/>
        <v>0</v>
      </c>
      <c r="G86" s="48">
        <v>1800</v>
      </c>
      <c r="H86" s="48">
        <f t="shared" si="3"/>
        <v>100</v>
      </c>
    </row>
    <row r="87" spans="1:8" ht="14.25" customHeight="1" x14ac:dyDescent="0.25">
      <c r="A87" s="80" t="s">
        <v>75</v>
      </c>
      <c r="B87" s="79"/>
      <c r="C87" s="59"/>
      <c r="D87" s="83" t="s">
        <v>68</v>
      </c>
      <c r="E87" s="47"/>
      <c r="F87" s="47"/>
      <c r="G87" s="47"/>
      <c r="H87" s="48"/>
    </row>
    <row r="88" spans="1:8" ht="14.25" customHeight="1" x14ac:dyDescent="0.25">
      <c r="A88" s="80">
        <v>32</v>
      </c>
      <c r="B88" s="79"/>
      <c r="C88" s="59"/>
      <c r="D88" s="83" t="s">
        <v>36</v>
      </c>
      <c r="E88" s="47">
        <v>1800</v>
      </c>
      <c r="F88" s="47">
        <f t="shared" si="5"/>
        <v>0</v>
      </c>
      <c r="G88" s="47">
        <v>1800</v>
      </c>
      <c r="H88" s="48">
        <f t="shared" si="3"/>
        <v>100</v>
      </c>
    </row>
    <row r="89" spans="1:8" ht="14.25" customHeight="1" x14ac:dyDescent="0.25">
      <c r="A89" s="80"/>
      <c r="B89" s="86"/>
      <c r="C89" s="86"/>
      <c r="D89" s="86"/>
      <c r="E89" s="86"/>
      <c r="F89" s="86"/>
      <c r="G89" s="86"/>
      <c r="H89" s="87"/>
    </row>
    <row r="90" spans="1:8" ht="14.25" customHeight="1" x14ac:dyDescent="0.25">
      <c r="A90" s="80"/>
      <c r="B90" s="79">
        <v>550031</v>
      </c>
      <c r="C90" s="59"/>
      <c r="D90" s="59" t="s">
        <v>99</v>
      </c>
      <c r="E90" s="48">
        <v>1400</v>
      </c>
      <c r="F90" s="48">
        <f t="shared" si="5"/>
        <v>-1400</v>
      </c>
      <c r="G90" s="48">
        <v>0</v>
      </c>
      <c r="H90" s="48">
        <f t="shared" si="3"/>
        <v>0</v>
      </c>
    </row>
    <row r="91" spans="1:8" ht="14.25" customHeight="1" x14ac:dyDescent="0.25">
      <c r="A91" s="80" t="s">
        <v>79</v>
      </c>
      <c r="B91" s="79"/>
      <c r="C91" s="59"/>
      <c r="D91" s="83" t="s">
        <v>18</v>
      </c>
      <c r="E91" s="47"/>
      <c r="F91" s="47"/>
      <c r="G91" s="47"/>
      <c r="H91" s="48"/>
    </row>
    <row r="92" spans="1:8" ht="14.25" customHeight="1" x14ac:dyDescent="0.25">
      <c r="A92" s="80">
        <v>32</v>
      </c>
      <c r="B92" s="79"/>
      <c r="C92" s="59"/>
      <c r="D92" s="83" t="s">
        <v>36</v>
      </c>
      <c r="E92" s="47">
        <v>1400</v>
      </c>
      <c r="F92" s="47">
        <f t="shared" si="5"/>
        <v>-1400</v>
      </c>
      <c r="G92" s="47">
        <v>0</v>
      </c>
      <c r="H92" s="48">
        <f t="shared" si="3"/>
        <v>0</v>
      </c>
    </row>
    <row r="93" spans="1:8" ht="14.25" customHeight="1" x14ac:dyDescent="0.25">
      <c r="A93" s="92"/>
      <c r="B93" s="93"/>
      <c r="C93" s="93"/>
      <c r="D93" s="93"/>
      <c r="E93" s="93"/>
      <c r="F93" s="93"/>
      <c r="G93" s="93"/>
      <c r="H93" s="94"/>
    </row>
    <row r="94" spans="1:8" ht="14.25" customHeight="1" x14ac:dyDescent="0.25">
      <c r="A94" s="80"/>
      <c r="B94" s="79">
        <v>550035</v>
      </c>
      <c r="C94" s="59"/>
      <c r="D94" s="59" t="s">
        <v>100</v>
      </c>
      <c r="E94" s="48">
        <f>E96+E97+E98+E100+E102+E103+E105+E106</f>
        <v>3450</v>
      </c>
      <c r="F94" s="48">
        <f t="shared" si="5"/>
        <v>0</v>
      </c>
      <c r="G94" s="48">
        <v>3450</v>
      </c>
      <c r="H94" s="48">
        <f t="shared" si="3"/>
        <v>100</v>
      </c>
    </row>
    <row r="95" spans="1:8" ht="14.25" customHeight="1" x14ac:dyDescent="0.25">
      <c r="A95" s="80" t="s">
        <v>91</v>
      </c>
      <c r="B95" s="79"/>
      <c r="C95" s="59"/>
      <c r="D95" s="83" t="s">
        <v>40</v>
      </c>
      <c r="E95" s="47"/>
      <c r="F95" s="47"/>
      <c r="G95" s="47"/>
      <c r="H95" s="48"/>
    </row>
    <row r="96" spans="1:8" ht="14.25" customHeight="1" x14ac:dyDescent="0.25">
      <c r="A96" s="80">
        <v>32</v>
      </c>
      <c r="B96" s="79"/>
      <c r="C96" s="59"/>
      <c r="D96" s="65" t="s">
        <v>36</v>
      </c>
      <c r="E96" s="47">
        <v>800</v>
      </c>
      <c r="F96" s="47">
        <f t="shared" si="5"/>
        <v>0</v>
      </c>
      <c r="G96" s="47">
        <v>800</v>
      </c>
      <c r="H96" s="48">
        <f t="shared" si="3"/>
        <v>100</v>
      </c>
    </row>
    <row r="97" spans="1:8" ht="30.75" customHeight="1" x14ac:dyDescent="0.25">
      <c r="A97" s="80">
        <v>37</v>
      </c>
      <c r="B97" s="79"/>
      <c r="C97" s="59"/>
      <c r="D97" s="65" t="s">
        <v>102</v>
      </c>
      <c r="E97" s="47">
        <v>100</v>
      </c>
      <c r="F97" s="47">
        <v>0</v>
      </c>
      <c r="G97" s="47">
        <v>100</v>
      </c>
      <c r="H97" s="48">
        <f t="shared" si="3"/>
        <v>100</v>
      </c>
    </row>
    <row r="98" spans="1:8" ht="33" customHeight="1" x14ac:dyDescent="0.25">
      <c r="A98" s="95">
        <v>42</v>
      </c>
      <c r="B98" s="79"/>
      <c r="C98" s="59"/>
      <c r="D98" s="65" t="s">
        <v>47</v>
      </c>
      <c r="E98" s="47">
        <v>850</v>
      </c>
      <c r="F98" s="47">
        <f t="shared" si="5"/>
        <v>0</v>
      </c>
      <c r="G98" s="47">
        <v>850</v>
      </c>
      <c r="H98" s="48">
        <f t="shared" si="3"/>
        <v>100</v>
      </c>
    </row>
    <row r="99" spans="1:8" ht="14.25" customHeight="1" x14ac:dyDescent="0.25">
      <c r="A99" s="80" t="s">
        <v>88</v>
      </c>
      <c r="B99" s="79"/>
      <c r="C99" s="59"/>
      <c r="D99" s="83" t="s">
        <v>67</v>
      </c>
      <c r="E99" s="47"/>
      <c r="F99" s="47"/>
      <c r="G99" s="47"/>
      <c r="H99" s="48"/>
    </row>
    <row r="100" spans="1:8" ht="30.75" customHeight="1" x14ac:dyDescent="0.25">
      <c r="A100" s="80">
        <v>42</v>
      </c>
      <c r="B100" s="79"/>
      <c r="C100" s="59"/>
      <c r="D100" s="65" t="s">
        <v>47</v>
      </c>
      <c r="E100" s="47">
        <v>100</v>
      </c>
      <c r="F100" s="47">
        <f t="shared" si="5"/>
        <v>0</v>
      </c>
      <c r="G100" s="47">
        <v>100</v>
      </c>
      <c r="H100" s="48">
        <f t="shared" si="3"/>
        <v>100</v>
      </c>
    </row>
    <row r="101" spans="1:8" ht="14.25" customHeight="1" x14ac:dyDescent="0.25">
      <c r="A101" s="80" t="s">
        <v>75</v>
      </c>
      <c r="B101" s="79"/>
      <c r="C101" s="59"/>
      <c r="D101" s="83" t="s">
        <v>68</v>
      </c>
      <c r="E101" s="47"/>
      <c r="F101" s="47"/>
      <c r="G101" s="47"/>
      <c r="H101" s="48"/>
    </row>
    <row r="102" spans="1:8" ht="14.25" customHeight="1" x14ac:dyDescent="0.25">
      <c r="A102" s="80">
        <v>32</v>
      </c>
      <c r="B102" s="79"/>
      <c r="C102" s="59"/>
      <c r="D102" s="65" t="s">
        <v>36</v>
      </c>
      <c r="E102" s="47">
        <v>350</v>
      </c>
      <c r="F102" s="47">
        <f t="shared" si="5"/>
        <v>0</v>
      </c>
      <c r="G102" s="47">
        <v>350</v>
      </c>
      <c r="H102" s="48">
        <f t="shared" si="3"/>
        <v>100</v>
      </c>
    </row>
    <row r="103" spans="1:8" ht="29.25" customHeight="1" x14ac:dyDescent="0.25">
      <c r="A103" s="95">
        <v>42</v>
      </c>
      <c r="B103" s="96"/>
      <c r="C103" s="65"/>
      <c r="D103" s="65" t="s">
        <v>47</v>
      </c>
      <c r="E103" s="47">
        <v>900</v>
      </c>
      <c r="F103" s="47">
        <f t="shared" si="5"/>
        <v>0</v>
      </c>
      <c r="G103" s="47">
        <v>900</v>
      </c>
      <c r="H103" s="48">
        <f t="shared" si="3"/>
        <v>100</v>
      </c>
    </row>
    <row r="104" spans="1:8" ht="14.25" customHeight="1" x14ac:dyDescent="0.25">
      <c r="A104" s="80" t="s">
        <v>93</v>
      </c>
      <c r="B104" s="79"/>
      <c r="C104" s="59"/>
      <c r="D104" s="83" t="s">
        <v>64</v>
      </c>
      <c r="E104" s="47"/>
      <c r="F104" s="47"/>
      <c r="G104" s="47"/>
      <c r="H104" s="48"/>
    </row>
    <row r="105" spans="1:8" ht="14.25" customHeight="1" x14ac:dyDescent="0.25">
      <c r="A105" s="80">
        <v>32</v>
      </c>
      <c r="B105" s="79"/>
      <c r="C105" s="59"/>
      <c r="D105" s="65" t="s">
        <v>36</v>
      </c>
      <c r="E105" s="47">
        <v>100</v>
      </c>
      <c r="F105" s="47">
        <f t="shared" si="5"/>
        <v>0</v>
      </c>
      <c r="G105" s="47">
        <v>100</v>
      </c>
      <c r="H105" s="48">
        <f t="shared" si="3"/>
        <v>100</v>
      </c>
    </row>
    <row r="106" spans="1:8" ht="28.5" customHeight="1" x14ac:dyDescent="0.25">
      <c r="A106" s="80">
        <v>42</v>
      </c>
      <c r="B106" s="79"/>
      <c r="C106" s="59"/>
      <c r="D106" s="65" t="s">
        <v>47</v>
      </c>
      <c r="E106" s="47">
        <v>250</v>
      </c>
      <c r="F106" s="47">
        <f t="shared" si="5"/>
        <v>0</v>
      </c>
      <c r="G106" s="47">
        <v>250</v>
      </c>
      <c r="H106" s="48">
        <f t="shared" si="3"/>
        <v>100</v>
      </c>
    </row>
    <row r="107" spans="1:8" ht="14.25" customHeight="1" x14ac:dyDescent="0.25">
      <c r="A107" s="92"/>
      <c r="B107" s="93"/>
      <c r="C107" s="93"/>
      <c r="D107" s="93"/>
      <c r="E107" s="93"/>
      <c r="F107" s="93"/>
      <c r="G107" s="93"/>
      <c r="H107" s="94"/>
    </row>
    <row r="108" spans="1:8" ht="27" customHeight="1" x14ac:dyDescent="0.25">
      <c r="A108" s="78"/>
      <c r="B108" s="79">
        <v>550038</v>
      </c>
      <c r="C108" s="59"/>
      <c r="D108" s="59" t="s">
        <v>101</v>
      </c>
      <c r="E108" s="48">
        <v>19100</v>
      </c>
      <c r="F108" s="48">
        <f>G108-E108</f>
        <v>0</v>
      </c>
      <c r="G108" s="48">
        <v>19100</v>
      </c>
      <c r="H108" s="48">
        <f t="shared" si="3"/>
        <v>100</v>
      </c>
    </row>
    <row r="109" spans="1:8" ht="14.25" customHeight="1" x14ac:dyDescent="0.25">
      <c r="A109" s="80" t="s">
        <v>79</v>
      </c>
      <c r="B109" s="81"/>
      <c r="C109" s="82"/>
      <c r="D109" s="82" t="s">
        <v>18</v>
      </c>
      <c r="E109" s="47"/>
      <c r="F109" s="47"/>
      <c r="G109" s="47"/>
      <c r="H109" s="48"/>
    </row>
    <row r="110" spans="1:8" ht="24.75" customHeight="1" x14ac:dyDescent="0.25">
      <c r="A110" s="84">
        <v>37</v>
      </c>
      <c r="B110" s="79"/>
      <c r="C110" s="59"/>
      <c r="D110" s="65" t="s">
        <v>102</v>
      </c>
      <c r="E110" s="47">
        <v>19100</v>
      </c>
      <c r="F110" s="47">
        <f t="shared" si="5"/>
        <v>0</v>
      </c>
      <c r="G110" s="47">
        <v>19100</v>
      </c>
      <c r="H110" s="48">
        <f t="shared" si="3"/>
        <v>100</v>
      </c>
    </row>
    <row r="111" spans="1:8" ht="15.75" customHeight="1" x14ac:dyDescent="0.25">
      <c r="A111" s="68"/>
      <c r="B111" s="69"/>
      <c r="C111" s="69"/>
      <c r="D111" s="69"/>
      <c r="E111" s="69"/>
      <c r="F111" s="69"/>
      <c r="G111" s="69"/>
      <c r="H111" s="70"/>
    </row>
    <row r="112" spans="1:8" ht="23.25" customHeight="1" x14ac:dyDescent="0.25">
      <c r="A112" s="78"/>
      <c r="B112" s="79">
        <v>550039</v>
      </c>
      <c r="C112" s="59"/>
      <c r="D112" s="59" t="s">
        <v>103</v>
      </c>
      <c r="E112" s="48">
        <f>E114+E116+E117</f>
        <v>16100</v>
      </c>
      <c r="F112" s="48">
        <f t="shared" si="5"/>
        <v>0</v>
      </c>
      <c r="G112" s="48">
        <v>16100</v>
      </c>
      <c r="H112" s="48">
        <f t="shared" si="3"/>
        <v>100</v>
      </c>
    </row>
    <row r="113" spans="1:8" ht="14.25" customHeight="1" x14ac:dyDescent="0.25">
      <c r="A113" s="80" t="s">
        <v>88</v>
      </c>
      <c r="B113" s="97"/>
      <c r="C113" s="83"/>
      <c r="D113" s="83" t="s">
        <v>67</v>
      </c>
      <c r="E113" s="47"/>
      <c r="F113" s="47"/>
      <c r="G113" s="47"/>
      <c r="H113" s="48"/>
    </row>
    <row r="114" spans="1:8" ht="23.25" customHeight="1" x14ac:dyDescent="0.25">
      <c r="A114" s="84">
        <v>42</v>
      </c>
      <c r="B114" s="79"/>
      <c r="C114" s="59"/>
      <c r="D114" s="65" t="s">
        <v>47</v>
      </c>
      <c r="E114" s="47">
        <v>100</v>
      </c>
      <c r="F114" s="47">
        <f t="shared" si="5"/>
        <v>0</v>
      </c>
      <c r="G114" s="47">
        <v>100</v>
      </c>
      <c r="H114" s="48">
        <f t="shared" si="3"/>
        <v>100</v>
      </c>
    </row>
    <row r="115" spans="1:8" ht="14.25" customHeight="1" x14ac:dyDescent="0.25">
      <c r="A115" s="80" t="s">
        <v>75</v>
      </c>
      <c r="B115" s="81"/>
      <c r="C115" s="82"/>
      <c r="D115" s="82" t="s">
        <v>68</v>
      </c>
      <c r="E115" s="47"/>
      <c r="F115" s="47"/>
      <c r="G115" s="47"/>
      <c r="H115" s="48"/>
    </row>
    <row r="116" spans="1:8" ht="23.25" customHeight="1" x14ac:dyDescent="0.25">
      <c r="A116" s="78">
        <v>37</v>
      </c>
      <c r="B116" s="79"/>
      <c r="C116" s="59"/>
      <c r="D116" s="65" t="s">
        <v>102</v>
      </c>
      <c r="E116" s="47">
        <v>3000</v>
      </c>
      <c r="F116" s="47">
        <v>0</v>
      </c>
      <c r="G116" s="47">
        <v>3000</v>
      </c>
      <c r="H116" s="48">
        <f t="shared" si="3"/>
        <v>100</v>
      </c>
    </row>
    <row r="117" spans="1:8" ht="24.75" customHeight="1" x14ac:dyDescent="0.25">
      <c r="A117" s="84">
        <v>42</v>
      </c>
      <c r="B117" s="96"/>
      <c r="C117" s="65"/>
      <c r="D117" s="65" t="s">
        <v>47</v>
      </c>
      <c r="E117" s="47">
        <v>13000</v>
      </c>
      <c r="F117" s="47">
        <f t="shared" si="5"/>
        <v>0</v>
      </c>
      <c r="G117" s="47">
        <v>13000</v>
      </c>
      <c r="H117" s="48">
        <f t="shared" si="3"/>
        <v>100</v>
      </c>
    </row>
    <row r="118" spans="1:8" ht="18" customHeight="1" x14ac:dyDescent="0.25">
      <c r="A118" s="68"/>
      <c r="B118" s="69"/>
      <c r="C118" s="69"/>
      <c r="D118" s="69"/>
      <c r="E118" s="69"/>
      <c r="F118" s="69"/>
      <c r="G118" s="69"/>
      <c r="H118" s="70"/>
    </row>
    <row r="119" spans="1:8" ht="14.25" customHeight="1" x14ac:dyDescent="0.25">
      <c r="A119" s="78"/>
      <c r="B119" s="79">
        <v>550048</v>
      </c>
      <c r="C119" s="59"/>
      <c r="D119" s="59" t="s">
        <v>104</v>
      </c>
      <c r="E119" s="48">
        <v>550</v>
      </c>
      <c r="F119" s="48">
        <f t="shared" si="5"/>
        <v>0</v>
      </c>
      <c r="G119" s="48">
        <v>550</v>
      </c>
      <c r="H119" s="48">
        <f t="shared" si="3"/>
        <v>100</v>
      </c>
    </row>
    <row r="120" spans="1:8" ht="14.25" customHeight="1" x14ac:dyDescent="0.25">
      <c r="A120" s="80" t="s">
        <v>75</v>
      </c>
      <c r="B120" s="79"/>
      <c r="C120" s="59"/>
      <c r="D120" s="83" t="s">
        <v>68</v>
      </c>
      <c r="E120" s="47"/>
      <c r="F120" s="47"/>
      <c r="G120" s="47"/>
      <c r="H120" s="48"/>
    </row>
    <row r="121" spans="1:8" ht="20.25" customHeight="1" x14ac:dyDescent="0.25">
      <c r="A121" s="84">
        <v>38</v>
      </c>
      <c r="B121" s="96"/>
      <c r="C121" s="65"/>
      <c r="D121" s="65" t="s">
        <v>105</v>
      </c>
      <c r="E121" s="47">
        <v>550</v>
      </c>
      <c r="F121" s="47">
        <f t="shared" si="5"/>
        <v>0</v>
      </c>
      <c r="G121" s="47">
        <v>550</v>
      </c>
      <c r="H121" s="48">
        <f t="shared" si="3"/>
        <v>100</v>
      </c>
    </row>
    <row r="122" spans="1:8" ht="14.25" customHeight="1" x14ac:dyDescent="0.25">
      <c r="A122" s="68"/>
      <c r="B122" s="69"/>
      <c r="C122" s="69"/>
      <c r="D122" s="69"/>
      <c r="E122" s="69"/>
      <c r="F122" s="69"/>
      <c r="G122" s="69"/>
      <c r="H122" s="70"/>
    </row>
    <row r="123" spans="1:8" ht="26.25" customHeight="1" x14ac:dyDescent="0.25">
      <c r="A123" s="78"/>
      <c r="B123" s="79">
        <v>550052</v>
      </c>
      <c r="C123" s="59"/>
      <c r="D123" s="59" t="s">
        <v>106</v>
      </c>
      <c r="E123" s="48">
        <f>E125+E126</f>
        <v>11900</v>
      </c>
      <c r="F123" s="48">
        <f t="shared" si="5"/>
        <v>-4600</v>
      </c>
      <c r="G123" s="48">
        <f>G125+G126</f>
        <v>7300</v>
      </c>
      <c r="H123" s="48">
        <f t="shared" si="3"/>
        <v>61.344537815126053</v>
      </c>
    </row>
    <row r="124" spans="1:8" ht="14.25" customHeight="1" x14ac:dyDescent="0.25">
      <c r="A124" s="80" t="s">
        <v>79</v>
      </c>
      <c r="B124" s="79"/>
      <c r="C124" s="59"/>
      <c r="D124" s="65" t="s">
        <v>18</v>
      </c>
      <c r="E124" s="47"/>
      <c r="F124" s="47"/>
      <c r="G124" s="47"/>
      <c r="H124" s="48"/>
    </row>
    <row r="125" spans="1:8" ht="17.25" customHeight="1" x14ac:dyDescent="0.25">
      <c r="A125" s="80">
        <v>31</v>
      </c>
      <c r="B125" s="79"/>
      <c r="C125" s="59"/>
      <c r="D125" s="65" t="s">
        <v>22</v>
      </c>
      <c r="E125" s="47">
        <v>11400</v>
      </c>
      <c r="F125" s="47">
        <f t="shared" si="5"/>
        <v>-4300</v>
      </c>
      <c r="G125" s="47">
        <v>7100</v>
      </c>
      <c r="H125" s="48">
        <f t="shared" si="3"/>
        <v>62.280701754385973</v>
      </c>
    </row>
    <row r="126" spans="1:8" ht="18.75" customHeight="1" x14ac:dyDescent="0.25">
      <c r="A126" s="80">
        <v>32</v>
      </c>
      <c r="B126" s="79"/>
      <c r="C126" s="59"/>
      <c r="D126" s="65" t="s">
        <v>36</v>
      </c>
      <c r="E126" s="47">
        <v>500</v>
      </c>
      <c r="F126" s="47">
        <f t="shared" si="5"/>
        <v>-300</v>
      </c>
      <c r="G126" s="47">
        <v>200</v>
      </c>
      <c r="H126" s="48">
        <f t="shared" si="3"/>
        <v>40</v>
      </c>
    </row>
    <row r="127" spans="1:8" ht="14.25" customHeight="1" x14ac:dyDescent="0.25">
      <c r="A127" s="92"/>
      <c r="B127" s="93"/>
      <c r="C127" s="93"/>
      <c r="D127" s="93"/>
      <c r="E127" s="93"/>
      <c r="F127" s="93"/>
      <c r="G127" s="93"/>
      <c r="H127" s="94"/>
    </row>
    <row r="128" spans="1:8" ht="14.25" customHeight="1" x14ac:dyDescent="0.25">
      <c r="A128" s="78"/>
      <c r="B128" s="79">
        <v>550055</v>
      </c>
      <c r="C128" s="59"/>
      <c r="D128" s="59" t="s">
        <v>107</v>
      </c>
      <c r="E128" s="48">
        <v>55000</v>
      </c>
      <c r="F128" s="48">
        <f t="shared" si="5"/>
        <v>0</v>
      </c>
      <c r="G128" s="48">
        <v>55000</v>
      </c>
      <c r="H128" s="48">
        <f t="shared" si="3"/>
        <v>100</v>
      </c>
    </row>
    <row r="129" spans="1:8" ht="18.75" customHeight="1" x14ac:dyDescent="0.25">
      <c r="A129" s="89" t="s">
        <v>75</v>
      </c>
      <c r="B129" s="90"/>
      <c r="C129" s="91"/>
      <c r="D129" s="83" t="s">
        <v>68</v>
      </c>
      <c r="E129" s="47"/>
      <c r="F129" s="47"/>
      <c r="G129" s="47"/>
      <c r="H129" s="48"/>
    </row>
    <row r="130" spans="1:8" ht="14.25" customHeight="1" x14ac:dyDescent="0.25">
      <c r="A130" s="98">
        <v>32</v>
      </c>
      <c r="B130" s="99"/>
      <c r="C130" s="100"/>
      <c r="D130" s="65" t="s">
        <v>36</v>
      </c>
      <c r="E130" s="47">
        <v>55000</v>
      </c>
      <c r="F130" s="47">
        <f t="shared" si="5"/>
        <v>0</v>
      </c>
      <c r="G130" s="47">
        <v>55000</v>
      </c>
      <c r="H130" s="48">
        <f t="shared" si="3"/>
        <v>100</v>
      </c>
    </row>
    <row r="131" spans="1:8" ht="24.75" customHeight="1" x14ac:dyDescent="0.25"/>
    <row r="132" spans="1:8" ht="25.5" customHeight="1" x14ac:dyDescent="0.25">
      <c r="E132" s="46">
        <f>E128+E123+E119+E112+E108+E94+E90+E86+E82+E75+E64+E49+E45+E39+E31+E27+E22+E16+E7</f>
        <v>1260750</v>
      </c>
      <c r="F132" s="46">
        <f t="shared" ref="F132:G132" si="6">F128+F123+F119+F112+F108+F94+F90+F86+F82+F75+F64+F49+F45+F39+F31+F27+F22+F16+F7</f>
        <v>94600</v>
      </c>
      <c r="G132" s="46">
        <f t="shared" si="6"/>
        <v>1362850</v>
      </c>
    </row>
    <row r="133" spans="1:8" ht="14.25" customHeight="1" x14ac:dyDescent="0.25"/>
    <row r="134" spans="1:8" ht="14.25" customHeight="1" x14ac:dyDescent="0.25">
      <c r="G134" s="46"/>
    </row>
    <row r="135" spans="1:8" ht="14.25" customHeight="1" x14ac:dyDescent="0.25"/>
    <row r="136" spans="1:8" ht="14.25" customHeight="1" x14ac:dyDescent="0.25"/>
    <row r="137" spans="1:8" ht="14.25" customHeight="1" x14ac:dyDescent="0.25"/>
    <row r="138" spans="1:8" ht="14.25" customHeight="1" x14ac:dyDescent="0.25"/>
    <row r="139" spans="1:8" ht="14.25" customHeight="1" x14ac:dyDescent="0.25"/>
    <row r="140" spans="1:8" ht="14.25" customHeight="1" x14ac:dyDescent="0.25"/>
    <row r="141" spans="1:8" ht="15" customHeight="1" x14ac:dyDescent="0.25"/>
  </sheetData>
  <mergeCells count="27">
    <mergeCell ref="A122:H122"/>
    <mergeCell ref="A127:H127"/>
    <mergeCell ref="B89:H89"/>
    <mergeCell ref="A93:H93"/>
    <mergeCell ref="A107:H107"/>
    <mergeCell ref="A111:H111"/>
    <mergeCell ref="A118:H118"/>
    <mergeCell ref="A29:H29"/>
    <mergeCell ref="B20:H20"/>
    <mergeCell ref="A14:H14"/>
    <mergeCell ref="A38:H38"/>
    <mergeCell ref="B44:H44"/>
    <mergeCell ref="A6:C6"/>
    <mergeCell ref="A1:H1"/>
    <mergeCell ref="A3:H3"/>
    <mergeCell ref="A5:C5"/>
    <mergeCell ref="A30:C30"/>
    <mergeCell ref="A65:C65"/>
    <mergeCell ref="A129:C129"/>
    <mergeCell ref="A130:C130"/>
    <mergeCell ref="C48:H48"/>
    <mergeCell ref="A63:H63"/>
    <mergeCell ref="A61:C61"/>
    <mergeCell ref="A62:C62"/>
    <mergeCell ref="B74:H74"/>
    <mergeCell ref="A81:H81"/>
    <mergeCell ref="A85:H85"/>
  </mergeCells>
  <phoneticPr fontId="17" type="noConversion"/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 Kivač</cp:lastModifiedBy>
  <cp:lastPrinted>2024-02-28T09:40:20Z</cp:lastPrinted>
  <dcterms:created xsi:type="dcterms:W3CDTF">2022-08-12T12:51:27Z</dcterms:created>
  <dcterms:modified xsi:type="dcterms:W3CDTF">2024-02-28T09:43:53Z</dcterms:modified>
</cp:coreProperties>
</file>